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ASTUPITELSTVO\ZASTUPITELSTVO_2022-2026\24 ZMC 22_12_2025\10 Střednědobý výhled MČ 2027-2031\"/>
    </mc:Choice>
  </mc:AlternateContent>
  <bookViews>
    <workbookView xWindow="0" yWindow="0" windowWidth="9900" windowHeight="6900"/>
  </bookViews>
  <sheets>
    <sheet name="Kunratice" sheetId="14" r:id="rId1"/>
  </sheets>
  <definedNames>
    <definedName name="_xlnm.Print_Area" localSheetId="0">Kunratice!$A$2:$L$33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4" l="1"/>
  <c r="I15" i="14" s="1"/>
  <c r="J15" i="14" s="1"/>
  <c r="K15" i="14" s="1"/>
  <c r="L15" i="14" s="1"/>
  <c r="L16" i="14" s="1"/>
  <c r="L10" i="14"/>
  <c r="K10" i="14"/>
  <c r="J10" i="14"/>
  <c r="I10" i="14"/>
  <c r="H10" i="14"/>
  <c r="I11" i="14"/>
  <c r="J11" i="14" s="1"/>
  <c r="K11" i="14" s="1"/>
  <c r="L11" i="14" s="1"/>
  <c r="H11" i="14"/>
  <c r="H5" i="14"/>
  <c r="I5" i="14" s="1"/>
  <c r="J5" i="14" s="1"/>
  <c r="K5" i="14" s="1"/>
  <c r="L5" i="14" s="1"/>
  <c r="G10" i="14"/>
  <c r="K16" i="14" l="1"/>
  <c r="H16" i="14"/>
  <c r="I16" i="14"/>
  <c r="J16" i="14"/>
  <c r="J17" i="14" s="1"/>
  <c r="L17" i="14"/>
  <c r="K17" i="14"/>
  <c r="I17" i="14"/>
  <c r="H17" i="14"/>
  <c r="G17" i="14"/>
  <c r="F17" i="14"/>
  <c r="L8" i="14"/>
  <c r="L13" i="14" s="1"/>
  <c r="L19" i="14" s="1"/>
  <c r="K8" i="14"/>
  <c r="K13" i="14" s="1"/>
  <c r="J8" i="14"/>
  <c r="J13" i="14" s="1"/>
  <c r="I8" i="14"/>
  <c r="I13" i="14" s="1"/>
  <c r="H8" i="14"/>
  <c r="H13" i="14" s="1"/>
  <c r="G8" i="14"/>
  <c r="G13" i="14" s="1"/>
  <c r="F8" i="14"/>
  <c r="F13" i="14" s="1"/>
  <c r="K19" i="14" l="1"/>
  <c r="H19" i="14"/>
  <c r="G19" i="14"/>
  <c r="I19" i="14"/>
  <c r="F19" i="14"/>
  <c r="J19" i="14"/>
  <c r="E8" i="14" l="1"/>
  <c r="E13" i="14" s="1"/>
  <c r="E17" i="14" l="1"/>
  <c r="E19" i="14" s="1"/>
  <c r="D17" i="14"/>
  <c r="D8" i="14"/>
  <c r="D13" i="14" s="1"/>
  <c r="C17" i="14"/>
  <c r="B17" i="14"/>
  <c r="C8" i="14"/>
  <c r="C13" i="14" s="1"/>
  <c r="C19" i="14" s="1"/>
  <c r="B8" i="14"/>
  <c r="B13" i="14" s="1"/>
  <c r="B19" i="14" s="1"/>
  <c r="D19" i="14" l="1"/>
</calcChain>
</file>

<file path=xl/sharedStrings.xml><?xml version="1.0" encoding="utf-8"?>
<sst xmlns="http://schemas.openxmlformats.org/spreadsheetml/2006/main" count="32" uniqueCount="32">
  <si>
    <t>v  tis. Kč (bez deset. míst)</t>
  </si>
  <si>
    <t>Název položky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</si>
  <si>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</si>
  <si>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</si>
  <si>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</si>
  <si>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</si>
  <si>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</si>
  <si>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</si>
  <si>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</si>
  <si>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</si>
  <si>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</si>
  <si>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</si>
  <si>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</si>
  <si>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Tvorba rezervy na dluhovou službu /**</t>
  </si>
  <si>
    <t>Úhrada dlouhodobých fin. závazků - pol. 8xx4</t>
  </si>
  <si>
    <t>RV 2027</t>
  </si>
  <si>
    <t>Skut. 2021/*</t>
  </si>
  <si>
    <t>RV 2028</t>
  </si>
  <si>
    <t>v tom ve SR: a) FVz z rozpočtu vlastního HMP (ZJ 921, 950-953)</t>
  </si>
  <si>
    <t>Úhrada dlouhodobých fin. závazků  pol 6363/5347 (u NFV na investiční účely  od r. 2023 pol. 6363, do r. 2022 pol 5347)</t>
  </si>
  <si>
    <t>Skut. 2022/*</t>
  </si>
  <si>
    <t>RV 2029</t>
  </si>
  <si>
    <t>Skut. 2023/*</t>
  </si>
  <si>
    <t>Oček. skut. 2025</t>
  </si>
  <si>
    <t>RV 2030</t>
  </si>
  <si>
    <t>RV 2031</t>
  </si>
  <si>
    <t>Oček. skut. 2026</t>
  </si>
  <si>
    <t>Skut. 2024/*</t>
  </si>
  <si>
    <t>Střednědobý výhled rozpočtu (§2 odst. 1 a § 3 zákona č. 250/2000 Sb.) MČ Praha - Kunratice do r. 2031</t>
  </si>
  <si>
    <t>Střednědobý výhled rozpočtu bude projednán Zastupitelstvem MČ Praha Kunratice dne 22. 12. 2025</t>
  </si>
  <si>
    <t>Návrh vyvěšen na úřední desku dne 5. 12. 2025</t>
  </si>
  <si>
    <t>Návrh zveřejněn na elektronické úřední desce www.praha-kunratice.cz dne 5.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</si>
</sst>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i/>
      <sz val="9"/>
      <name val="Arial CE"/>
      <charset val="238"/>
    </font>
    <font>
      <i/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i/>
      <u/>
      <sz val="9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9"/>
      <name val="Arial CE"/>
      <charset val="238"/>
    </font>
    <font>
      <sz val="10"/>
      <color theme="1"/>
      <name val="Arial CE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12" fillId="0" borderId="0"/>
    <xf numFmtId="0" fontId="17" fillId="0" borderId="0"/>
    <xf numFmtId="0" fontId="10" fillId="0" borderId="0"/>
    <xf numFmtId="0" fontId="18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19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6" fillId="0" borderId="0"/>
  </cellStyleXfs>
  <cellXfs count="114">
    <xf numFmtId="0" fontId="0" fillId="0" borderId="0" xfId="0"/>
    <xf numFmtId="0" fontId="0" fillId="0" borderId="11" xfId="0" applyBorder="1"/>
    <xf numFmtId="0" fontId="0" fillId="0" borderId="15" xfId="0" applyBorder="1"/>
    <xf numFmtId="0" fontId="11" fillId="0" borderId="6" xfId="0" applyFont="1" applyBorder="1" applyAlignment="1">
      <alignment horizontal="center" wrapText="1"/>
    </xf>
    <xf numFmtId="0" fontId="13" fillId="0" borderId="9" xfId="0" applyFont="1" applyBorder="1"/>
    <xf numFmtId="0" fontId="13" fillId="0" borderId="18" xfId="0" applyFont="1" applyBorder="1"/>
    <xf numFmtId="0" fontId="13" fillId="0" borderId="17" xfId="0" applyFont="1" applyBorder="1"/>
    <xf numFmtId="0" fontId="13" fillId="0" borderId="19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23" fillId="0" borderId="0" xfId="0" applyFont="1"/>
    <xf numFmtId="0" fontId="24" fillId="0" borderId="16" xfId="0" applyFont="1" applyBorder="1"/>
    <xf numFmtId="0" fontId="20" fillId="0" borderId="9" xfId="0" applyFont="1" applyBorder="1"/>
    <xf numFmtId="0" fontId="20" fillId="0" borderId="18" xfId="0" applyFont="1" applyBorder="1"/>
    <xf numFmtId="0" fontId="24" fillId="0" borderId="19" xfId="0" applyFont="1" applyBorder="1"/>
    <xf numFmtId="0" fontId="24" fillId="0" borderId="17" xfId="0" applyFont="1" applyBorder="1"/>
    <xf numFmtId="0" fontId="24" fillId="0" borderId="9" xfId="0" applyFont="1" applyBorder="1"/>
    <xf numFmtId="0" fontId="20" fillId="0" borderId="16" xfId="0" applyFont="1" applyBorder="1"/>
    <xf numFmtId="0" fontId="11" fillId="0" borderId="2" xfId="0" applyFont="1" applyBorder="1" applyAlignment="1">
      <alignment horizontal="center" wrapText="1"/>
    </xf>
    <xf numFmtId="0" fontId="0" fillId="0" borderId="6" xfId="0" applyBorder="1"/>
    <xf numFmtId="0" fontId="11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0" fillId="0" borderId="2" xfId="0" applyBorder="1"/>
    <xf numFmtId="0" fontId="16" fillId="0" borderId="32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3" fontId="25" fillId="0" borderId="8" xfId="14" applyNumberFormat="1" applyFont="1" applyBorder="1"/>
    <xf numFmtId="3" fontId="25" fillId="0" borderId="27" xfId="14" applyNumberFormat="1" applyFont="1" applyBorder="1"/>
    <xf numFmtId="3" fontId="25" fillId="0" borderId="28" xfId="14" applyNumberFormat="1" applyFont="1" applyBorder="1"/>
    <xf numFmtId="3" fontId="19" fillId="0" borderId="8" xfId="0" applyNumberFormat="1" applyFont="1" applyBorder="1"/>
    <xf numFmtId="3" fontId="19" fillId="0" borderId="3" xfId="0" applyNumberFormat="1" applyFont="1" applyBorder="1"/>
    <xf numFmtId="3" fontId="19" fillId="0" borderId="27" xfId="0" applyNumberFormat="1" applyFont="1" applyBorder="1"/>
    <xf numFmtId="3" fontId="16" fillId="0" borderId="4" xfId="0" applyNumberFormat="1" applyFont="1" applyBorder="1"/>
    <xf numFmtId="3" fontId="16" fillId="0" borderId="21" xfId="0" applyNumberFormat="1" applyFont="1" applyBorder="1"/>
    <xf numFmtId="3" fontId="16" fillId="0" borderId="12" xfId="0" applyNumberFormat="1" applyFont="1" applyBorder="1"/>
    <xf numFmtId="3" fontId="16" fillId="0" borderId="5" xfId="0" applyNumberFormat="1" applyFont="1" applyBorder="1"/>
    <xf numFmtId="3" fontId="16" fillId="0" borderId="7" xfId="0" applyNumberFormat="1" applyFont="1" applyBorder="1"/>
    <xf numFmtId="3" fontId="16" fillId="0" borderId="35" xfId="0" applyNumberFormat="1" applyFont="1" applyBorder="1"/>
    <xf numFmtId="3" fontId="25" fillId="0" borderId="13" xfId="14" applyNumberFormat="1" applyFont="1" applyBorder="1"/>
    <xf numFmtId="3" fontId="19" fillId="0" borderId="12" xfId="0" applyNumberFormat="1" applyFont="1" applyBorder="1"/>
    <xf numFmtId="3" fontId="19" fillId="0" borderId="5" xfId="0" applyNumberFormat="1" applyFont="1" applyBorder="1"/>
    <xf numFmtId="3" fontId="19" fillId="0" borderId="7" xfId="0" applyNumberFormat="1" applyFont="1" applyBorder="1"/>
    <xf numFmtId="3" fontId="19" fillId="0" borderId="30" xfId="0" applyNumberFormat="1" applyFont="1" applyBorder="1"/>
    <xf numFmtId="3" fontId="25" fillId="0" borderId="1" xfId="14" applyNumberFormat="1" applyFont="1" applyBorder="1"/>
    <xf numFmtId="3" fontId="25" fillId="0" borderId="14" xfId="14" applyNumberFormat="1" applyFont="1" applyBorder="1"/>
    <xf numFmtId="3" fontId="25" fillId="0" borderId="10" xfId="14" applyNumberFormat="1" applyFont="1" applyBorder="1"/>
    <xf numFmtId="3" fontId="25" fillId="0" borderId="20" xfId="14" applyNumberFormat="1" applyFont="1" applyBorder="1"/>
    <xf numFmtId="3" fontId="16" fillId="0" borderId="30" xfId="0" applyNumberFormat="1" applyFont="1" applyBorder="1"/>
    <xf numFmtId="3" fontId="16" fillId="0" borderId="6" xfId="0" applyNumberFormat="1" applyFont="1" applyBorder="1"/>
    <xf numFmtId="3" fontId="16" fillId="0" borderId="22" xfId="0" applyNumberFormat="1" applyFont="1" applyBorder="1"/>
    <xf numFmtId="3" fontId="16" fillId="0" borderId="31" xfId="0" applyNumberFormat="1" applyFont="1" applyBorder="1"/>
    <xf numFmtId="3" fontId="16" fillId="0" borderId="14" xfId="0" applyNumberFormat="1" applyFont="1" applyBorder="1"/>
    <xf numFmtId="3" fontId="16" fillId="0" borderId="10" xfId="0" applyNumberFormat="1" applyFont="1" applyBorder="1"/>
    <xf numFmtId="3" fontId="16" fillId="0" borderId="20" xfId="0" applyNumberFormat="1" applyFont="1" applyBorder="1"/>
    <xf numFmtId="3" fontId="16" fillId="0" borderId="1" xfId="0" applyNumberFormat="1" applyFont="1" applyBorder="1"/>
    <xf numFmtId="3" fontId="14" fillId="0" borderId="14" xfId="14" applyNumberFormat="1" applyFont="1" applyBorder="1"/>
    <xf numFmtId="3" fontId="14" fillId="0" borderId="10" xfId="14" applyNumberFormat="1" applyFont="1" applyBorder="1"/>
    <xf numFmtId="3" fontId="14" fillId="0" borderId="20" xfId="14" applyNumberFormat="1" applyFont="1" applyBorder="1"/>
    <xf numFmtId="3" fontId="14" fillId="0" borderId="1" xfId="14" applyNumberFormat="1" applyFont="1" applyBorder="1"/>
    <xf numFmtId="3" fontId="19" fillId="0" borderId="14" xfId="14" applyNumberFormat="1" applyFont="1" applyBorder="1"/>
    <xf numFmtId="3" fontId="19" fillId="0" borderId="1" xfId="14" applyNumberFormat="1" applyFon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3" xfId="0" applyNumberFormat="1" applyBorder="1"/>
    <xf numFmtId="3" fontId="16" fillId="0" borderId="34" xfId="0" applyNumberFormat="1" applyFont="1" applyBorder="1"/>
    <xf numFmtId="0" fontId="11" fillId="0" borderId="2" xfId="0" applyFont="1" applyBorder="1" applyAlignment="1">
      <alignment horizontal="center"/>
    </xf>
    <xf numFmtId="0" fontId="0" fillId="0" borderId="22" xfId="0" applyBorder="1"/>
    <xf numFmtId="3" fontId="25" fillId="0" borderId="3" xfId="14" applyNumberFormat="1" applyFont="1" applyBorder="1"/>
    <xf numFmtId="3" fontId="16" fillId="0" borderId="37" xfId="0" applyNumberFormat="1" applyFont="1" applyBorder="1"/>
    <xf numFmtId="3" fontId="16" fillId="0" borderId="2" xfId="0" applyNumberFormat="1" applyFont="1" applyBorder="1"/>
    <xf numFmtId="3" fontId="16" fillId="0" borderId="38" xfId="0" applyNumberFormat="1" applyFont="1" applyBorder="1"/>
    <xf numFmtId="3" fontId="19" fillId="0" borderId="10" xfId="14" applyNumberFormat="1" applyFont="1" applyBorder="1"/>
    <xf numFmtId="0" fontId="16" fillId="0" borderId="35" xfId="0" applyFont="1" applyBorder="1" applyAlignment="1">
      <alignment horizontal="center"/>
    </xf>
    <xf numFmtId="3" fontId="16" fillId="0" borderId="28" xfId="0" applyNumberFormat="1" applyFont="1" applyBorder="1"/>
    <xf numFmtId="3" fontId="14" fillId="0" borderId="28" xfId="14" applyNumberFormat="1" applyFont="1" applyBorder="1"/>
    <xf numFmtId="3" fontId="19" fillId="0" borderId="28" xfId="14" applyNumberFormat="1" applyFont="1" applyBorder="1"/>
    <xf numFmtId="3" fontId="0" fillId="0" borderId="39" xfId="0" applyNumberFormat="1" applyBorder="1"/>
    <xf numFmtId="0" fontId="21" fillId="0" borderId="33" xfId="0" applyFont="1" applyBorder="1" applyAlignment="1">
      <alignment horizontal="right"/>
    </xf>
    <xf numFmtId="0" fontId="20" fillId="0" borderId="36" xfId="0" applyFont="1" applyBorder="1"/>
    <xf numFmtId="0" fontId="21" fillId="0" borderId="0" xfId="0" applyFont="1" applyAlignment="1">
      <alignment horizontal="right"/>
    </xf>
    <xf numFmtId="0" fontId="0" fillId="0" borderId="30" xfId="0" applyBorder="1"/>
    <xf numFmtId="0" fontId="21" fillId="0" borderId="0" xfId="0" applyFont="1" applyFill="1" applyAlignment="1">
      <alignment horizontal="right"/>
    </xf>
    <xf numFmtId="0" fontId="0" fillId="0" borderId="0" xfId="0" applyFill="1"/>
    <xf numFmtId="0" fontId="16" fillId="2" borderId="6" xfId="0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/>
    </xf>
    <xf numFmtId="0" fontId="16" fillId="2" borderId="29" xfId="0" applyFont="1" applyFill="1" applyBorder="1" applyAlignment="1">
      <alignment horizontal="center"/>
    </xf>
    <xf numFmtId="3" fontId="0" fillId="2" borderId="8" xfId="0" applyNumberFormat="1" applyFill="1" applyBorder="1"/>
    <xf numFmtId="3" fontId="12" fillId="2" borderId="1" xfId="0" applyNumberFormat="1" applyFont="1" applyFill="1" applyBorder="1"/>
    <xf numFmtId="3" fontId="16" fillId="2" borderId="4" xfId="0" applyNumberFormat="1" applyFont="1" applyFill="1" applyBorder="1"/>
    <xf numFmtId="3" fontId="16" fillId="2" borderId="7" xfId="0" applyNumberFormat="1" applyFont="1" applyFill="1" applyBorder="1"/>
    <xf numFmtId="3" fontId="16" fillId="2" borderId="12" xfId="0" applyNumberFormat="1" applyFont="1" applyFill="1" applyBorder="1"/>
    <xf numFmtId="3" fontId="0" fillId="2" borderId="7" xfId="0" applyNumberFormat="1" applyFill="1" applyBorder="1"/>
    <xf numFmtId="3" fontId="0" fillId="2" borderId="12" xfId="0" applyNumberFormat="1" applyFill="1" applyBorder="1"/>
    <xf numFmtId="3" fontId="0" fillId="2" borderId="1" xfId="0" applyNumberFormat="1" applyFill="1" applyBorder="1"/>
    <xf numFmtId="3" fontId="16" fillId="2" borderId="6" xfId="0" applyNumberFormat="1" applyFont="1" applyFill="1" applyBorder="1"/>
    <xf numFmtId="3" fontId="16" fillId="2" borderId="1" xfId="0" applyNumberFormat="1" applyFont="1" applyFill="1" applyBorder="1"/>
    <xf numFmtId="3" fontId="14" fillId="2" borderId="1" xfId="0" applyNumberFormat="1" applyFont="1" applyFill="1" applyBorder="1"/>
    <xf numFmtId="3" fontId="0" fillId="2" borderId="23" xfId="0" applyNumberFormat="1" applyFill="1" applyBorder="1"/>
    <xf numFmtId="0" fontId="0" fillId="2" borderId="6" xfId="0" applyFill="1" applyBorder="1"/>
    <xf numFmtId="0" fontId="20" fillId="0" borderId="0" xfId="0" applyFont="1" applyBorder="1"/>
    <xf numFmtId="0" fontId="21" fillId="0" borderId="0" xfId="0" applyFont="1" applyFill="1" applyBorder="1" applyAlignment="1">
      <alignment horizontal="right"/>
    </xf>
    <xf numFmtId="0" fontId="0" fillId="0" borderId="0" xfId="0" applyBorder="1"/>
    <xf numFmtId="0" fontId="21" fillId="0" borderId="0" xfId="0" applyFont="1" applyBorder="1" applyAlignment="1">
      <alignment horizontal="right"/>
    </xf>
    <xf numFmtId="0" fontId="22" fillId="0" borderId="0" xfId="0" applyFont="1" applyBorder="1" applyAlignment="1">
      <alignment horizontal="left"/>
    </xf>
    <xf numFmtId="0" fontId="23" fillId="0" borderId="0" xfId="0" applyFont="1" applyFill="1" applyBorder="1"/>
    <xf numFmtId="0" fontId="23" fillId="0" borderId="0" xfId="0" applyFont="1" applyBorder="1"/>
    <xf numFmtId="3" fontId="16" fillId="0" borderId="0" xfId="0" applyNumberFormat="1" applyFont="1" applyBorder="1"/>
    <xf numFmtId="3" fontId="19" fillId="0" borderId="0" xfId="0" applyNumberFormat="1" applyFont="1" applyBorder="1"/>
    <xf numFmtId="0" fontId="20" fillId="0" borderId="33" xfId="0" applyFont="1" applyBorder="1"/>
    <xf numFmtId="4" fontId="16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</cellXfs>
  <cellStyles count="19">
    <cellStyle name="Header" xfId="4"/>
    <cellStyle name="Normální" xfId="0" builtinId="0"/>
    <cellStyle name="Normální 10" xfId="14"/>
    <cellStyle name="Normální 11" xfId="17"/>
    <cellStyle name="Normální 12" xfId="18"/>
    <cellStyle name="Normální 2" xfId="1"/>
    <cellStyle name="Normální 2 2" xfId="9"/>
    <cellStyle name="Normální 3" xfId="2"/>
    <cellStyle name="Normální 3 2" xfId="5"/>
    <cellStyle name="Normální 3 3" xfId="10"/>
    <cellStyle name="Normální 3 4" xfId="11"/>
    <cellStyle name="Normální 3 5" xfId="15"/>
    <cellStyle name="Normální 4" xfId="3"/>
    <cellStyle name="Normální 4 2" xfId="16"/>
    <cellStyle name="Normální 5" xfId="6"/>
    <cellStyle name="Normální 6" xfId="7"/>
    <cellStyle name="Normální 7" xfId="8"/>
    <cellStyle name="Normální 8" xfId="12"/>
    <cellStyle name="Normální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6"/>
  <sheetViews>
    <sheetView tabSelected="1" zoomScaleNormal="100" workbookViewId="0">
      <selection activeCell="G11" sqref="G11"/>
    </sheetView>
  </sheetViews>
  <sheetFormatPr defaultColWidth="9.140625" defaultRowHeight="12.75" x14ac:dyDescent="0.2"/>
  <cols>
    <col min="1" max="1" width="50.7109375" style="80" customWidth="1"/>
    <col min="2" max="5" width="12.28515625" style="84" customWidth="1"/>
    <col min="6" max="11" width="12.28515625" customWidth="1"/>
    <col min="12" max="12" width="12.28515625" style="82" customWidth="1"/>
  </cols>
  <sheetData>
    <row r="1" spans="1:12" x14ac:dyDescent="0.2">
      <c r="A1" s="101"/>
      <c r="B1" s="102"/>
      <c r="C1" s="102"/>
      <c r="D1" s="102"/>
      <c r="E1" s="102"/>
      <c r="F1" s="103"/>
      <c r="G1" s="104"/>
      <c r="H1" s="104"/>
      <c r="I1" s="104"/>
      <c r="J1" s="104"/>
      <c r="K1" s="104"/>
      <c r="L1" s="81"/>
    </row>
    <row r="2" spans="1:12" ht="16.5" thickBot="1" x14ac:dyDescent="0.3">
      <c r="A2" s="105" t="s">
        <v>28</v>
      </c>
      <c r="B2" s="106"/>
      <c r="C2" s="106"/>
      <c r="D2" s="106"/>
      <c r="E2" s="106"/>
      <c r="F2" s="107"/>
      <c r="G2" s="107"/>
      <c r="H2" s="107"/>
      <c r="I2" s="107"/>
      <c r="J2" s="107"/>
      <c r="K2" s="103" t="s">
        <v>0</v>
      </c>
      <c r="L2" s="9"/>
    </row>
    <row r="3" spans="1:12" ht="26.25" thickBot="1" x14ac:dyDescent="0.25">
      <c r="A3" s="10" t="s">
        <v>1</v>
      </c>
      <c r="B3" s="85" t="s">
        <v>16</v>
      </c>
      <c r="C3" s="85" t="s">
        <v>20</v>
      </c>
      <c r="D3" s="85" t="s">
        <v>22</v>
      </c>
      <c r="E3" s="85" t="s">
        <v>27</v>
      </c>
      <c r="F3" s="3" t="s">
        <v>23</v>
      </c>
      <c r="G3" s="17" t="s">
        <v>26</v>
      </c>
      <c r="H3" s="19" t="s">
        <v>15</v>
      </c>
      <c r="I3" s="19" t="s">
        <v>17</v>
      </c>
      <c r="J3" s="20" t="s">
        <v>21</v>
      </c>
      <c r="K3" s="67" t="s">
        <v>24</v>
      </c>
      <c r="L3" s="21" t="s">
        <v>25</v>
      </c>
    </row>
    <row r="4" spans="1:12" x14ac:dyDescent="0.2">
      <c r="A4" s="14"/>
      <c r="B4" s="86"/>
      <c r="C4" s="86"/>
      <c r="D4" s="87"/>
      <c r="E4" s="87"/>
      <c r="F4" s="23"/>
      <c r="G4" s="24"/>
      <c r="H4" s="25"/>
      <c r="I4" s="26"/>
      <c r="J4" s="26"/>
      <c r="K4" s="24"/>
      <c r="L4" s="74"/>
    </row>
    <row r="5" spans="1:12" x14ac:dyDescent="0.2">
      <c r="A5" s="11" t="s">
        <v>2</v>
      </c>
      <c r="B5" s="88">
        <v>21980</v>
      </c>
      <c r="C5" s="88">
        <v>19782</v>
      </c>
      <c r="D5" s="88">
        <v>22235</v>
      </c>
      <c r="E5" s="89">
        <v>33868.339999999997</v>
      </c>
      <c r="F5" s="27">
        <v>23857</v>
      </c>
      <c r="G5" s="27">
        <v>28010</v>
      </c>
      <c r="H5" s="27">
        <f>G5*1.001</f>
        <v>28038.01</v>
      </c>
      <c r="I5" s="27">
        <f t="shared" ref="I5:L5" si="0">H5*1.002</f>
        <v>28094.086019999999</v>
      </c>
      <c r="J5" s="27">
        <f t="shared" si="0"/>
        <v>28150.27419204</v>
      </c>
      <c r="K5" s="27">
        <f t="shared" si="0"/>
        <v>28206.574740424079</v>
      </c>
      <c r="L5" s="28">
        <f t="shared" si="0"/>
        <v>28262.987889904929</v>
      </c>
    </row>
    <row r="6" spans="1:12" x14ac:dyDescent="0.2">
      <c r="A6" s="11" t="s">
        <v>3</v>
      </c>
      <c r="B6" s="88">
        <v>1880</v>
      </c>
      <c r="C6" s="88">
        <v>1453</v>
      </c>
      <c r="D6" s="88">
        <v>7634</v>
      </c>
      <c r="E6" s="89">
        <v>9092.32</v>
      </c>
      <c r="F6" s="27">
        <v>53746</v>
      </c>
      <c r="G6" s="27">
        <v>6317</v>
      </c>
      <c r="H6" s="27">
        <v>6100</v>
      </c>
      <c r="I6" s="27">
        <v>5900</v>
      </c>
      <c r="J6" s="27">
        <v>5000</v>
      </c>
      <c r="K6" s="47">
        <v>4500</v>
      </c>
      <c r="L6" s="29">
        <v>4000</v>
      </c>
    </row>
    <row r="7" spans="1:12" x14ac:dyDescent="0.2">
      <c r="A7" s="12" t="s">
        <v>4</v>
      </c>
      <c r="B7" s="88">
        <v>999</v>
      </c>
      <c r="C7" s="88">
        <v>0</v>
      </c>
      <c r="D7" s="88">
        <v>1000</v>
      </c>
      <c r="E7" s="88">
        <v>0</v>
      </c>
      <c r="F7" s="30">
        <v>8062</v>
      </c>
      <c r="G7" s="30">
        <v>0</v>
      </c>
      <c r="H7" s="31">
        <v>0</v>
      </c>
      <c r="I7" s="31">
        <v>0</v>
      </c>
      <c r="J7" s="31">
        <v>0</v>
      </c>
      <c r="K7" s="31">
        <v>0</v>
      </c>
      <c r="L7" s="32">
        <v>0</v>
      </c>
    </row>
    <row r="8" spans="1:12" ht="13.5" thickBot="1" x14ac:dyDescent="0.25">
      <c r="A8" s="13" t="s">
        <v>5</v>
      </c>
      <c r="B8" s="90">
        <f>SUM(B5:B7)</f>
        <v>24859</v>
      </c>
      <c r="C8" s="90">
        <f>SUM(C5:C7)</f>
        <v>21235</v>
      </c>
      <c r="D8" s="90">
        <f>SUM(D5:D7)</f>
        <v>30869</v>
      </c>
      <c r="E8" s="90">
        <f t="shared" ref="E8:L8" si="1">SUM(E5:E7)</f>
        <v>42960.659999999996</v>
      </c>
      <c r="F8" s="33">
        <f t="shared" si="1"/>
        <v>85665</v>
      </c>
      <c r="G8" s="33">
        <f t="shared" si="1"/>
        <v>34327</v>
      </c>
      <c r="H8" s="33">
        <f t="shared" si="1"/>
        <v>34138.009999999995</v>
      </c>
      <c r="I8" s="33">
        <f t="shared" si="1"/>
        <v>33994.086020000002</v>
      </c>
      <c r="J8" s="33">
        <f t="shared" si="1"/>
        <v>33150.27419204</v>
      </c>
      <c r="K8" s="70">
        <f t="shared" si="1"/>
        <v>32706.574740424079</v>
      </c>
      <c r="L8" s="34">
        <f t="shared" si="1"/>
        <v>32262.987889904929</v>
      </c>
    </row>
    <row r="9" spans="1:12" x14ac:dyDescent="0.2">
      <c r="A9" s="14"/>
      <c r="B9" s="91"/>
      <c r="C9" s="91"/>
      <c r="D9" s="91"/>
      <c r="E9" s="92"/>
      <c r="F9" s="35"/>
      <c r="G9" s="108"/>
      <c r="H9" s="36"/>
      <c r="I9" s="37"/>
      <c r="J9" s="37"/>
      <c r="K9" s="66"/>
      <c r="L9" s="38"/>
    </row>
    <row r="10" spans="1:12" x14ac:dyDescent="0.2">
      <c r="A10" s="12" t="s">
        <v>6</v>
      </c>
      <c r="B10" s="88">
        <v>84215</v>
      </c>
      <c r="C10" s="88">
        <v>91733</v>
      </c>
      <c r="D10" s="88">
        <v>82289</v>
      </c>
      <c r="E10" s="89">
        <v>98718.07</v>
      </c>
      <c r="F10" s="39">
        <v>146723</v>
      </c>
      <c r="G10" s="39">
        <f>45000+86937</f>
        <v>131937</v>
      </c>
      <c r="H10" s="39">
        <f>5000+H11</f>
        <v>91809.271999999997</v>
      </c>
      <c r="I10" s="39">
        <f t="shared" ref="I10:L10" si="2">5000+I11</f>
        <v>91982.890543999994</v>
      </c>
      <c r="J10" s="39">
        <f t="shared" si="2"/>
        <v>92156.856325087996</v>
      </c>
      <c r="K10" s="39">
        <f t="shared" si="2"/>
        <v>92331.170037738179</v>
      </c>
      <c r="L10" s="28">
        <f t="shared" si="2"/>
        <v>92505.832377813655</v>
      </c>
    </row>
    <row r="11" spans="1:12" x14ac:dyDescent="0.2">
      <c r="A11" s="5" t="s">
        <v>18</v>
      </c>
      <c r="B11" s="88">
        <v>45955</v>
      </c>
      <c r="C11" s="88">
        <v>48337</v>
      </c>
      <c r="D11" s="88">
        <v>55518</v>
      </c>
      <c r="E11" s="89">
        <v>61593</v>
      </c>
      <c r="F11" s="39">
        <v>65133</v>
      </c>
      <c r="G11" s="39">
        <v>86636</v>
      </c>
      <c r="H11" s="39">
        <f>G11*1.002</f>
        <v>86809.271999999997</v>
      </c>
      <c r="I11" s="39">
        <f t="shared" ref="I11:L11" si="3">H11*1.002</f>
        <v>86982.890543999994</v>
      </c>
      <c r="J11" s="39">
        <f t="shared" si="3"/>
        <v>87156.856325087996</v>
      </c>
      <c r="K11" s="39">
        <f t="shared" si="3"/>
        <v>87331.170037738179</v>
      </c>
      <c r="L11" s="28">
        <f t="shared" si="3"/>
        <v>87505.832377813655</v>
      </c>
    </row>
    <row r="12" spans="1:12" x14ac:dyDescent="0.2">
      <c r="A12" s="5" t="s">
        <v>7</v>
      </c>
      <c r="B12" s="88">
        <v>320</v>
      </c>
      <c r="C12" s="88">
        <v>315</v>
      </c>
      <c r="D12" s="88">
        <v>334</v>
      </c>
      <c r="E12" s="89">
        <v>339.2</v>
      </c>
      <c r="F12" s="39">
        <v>331</v>
      </c>
      <c r="G12" s="27">
        <v>301</v>
      </c>
      <c r="H12" s="27">
        <v>301</v>
      </c>
      <c r="I12" s="27">
        <v>301</v>
      </c>
      <c r="J12" s="27">
        <v>301</v>
      </c>
      <c r="K12" s="69">
        <v>301</v>
      </c>
      <c r="L12" s="28">
        <v>301</v>
      </c>
    </row>
    <row r="13" spans="1:12" ht="13.5" thickBot="1" x14ac:dyDescent="0.25">
      <c r="A13" s="13" t="s">
        <v>8</v>
      </c>
      <c r="B13" s="90">
        <f>B8+B10</f>
        <v>109074</v>
      </c>
      <c r="C13" s="90">
        <f>C8+C10</f>
        <v>112968</v>
      </c>
      <c r="D13" s="90">
        <f>D8+D10</f>
        <v>113158</v>
      </c>
      <c r="E13" s="90">
        <f t="shared" ref="E13:L13" si="4">E8+E10</f>
        <v>141678.73000000001</v>
      </c>
      <c r="F13" s="33">
        <f t="shared" si="4"/>
        <v>232388</v>
      </c>
      <c r="G13" s="33">
        <f t="shared" si="4"/>
        <v>166264</v>
      </c>
      <c r="H13" s="33">
        <f t="shared" si="4"/>
        <v>125947.28199999999</v>
      </c>
      <c r="I13" s="33">
        <f t="shared" si="4"/>
        <v>125976.976564</v>
      </c>
      <c r="J13" s="33">
        <f t="shared" si="4"/>
        <v>125307.130517128</v>
      </c>
      <c r="K13" s="70">
        <f t="shared" si="4"/>
        <v>125037.74477816226</v>
      </c>
      <c r="L13" s="34">
        <f t="shared" si="4"/>
        <v>124768.82026771858</v>
      </c>
    </row>
    <row r="14" spans="1:12" x14ac:dyDescent="0.2">
      <c r="A14" s="6"/>
      <c r="B14" s="93"/>
      <c r="C14" s="93"/>
      <c r="D14" s="93"/>
      <c r="E14" s="94"/>
      <c r="F14" s="40"/>
      <c r="G14" s="109"/>
      <c r="H14" s="41"/>
      <c r="I14" s="42"/>
      <c r="J14" s="42"/>
      <c r="K14" s="41"/>
      <c r="L14" s="43"/>
    </row>
    <row r="15" spans="1:12" x14ac:dyDescent="0.2">
      <c r="A15" s="11" t="s">
        <v>9</v>
      </c>
      <c r="B15" s="95">
        <v>49786</v>
      </c>
      <c r="C15" s="95">
        <v>57198</v>
      </c>
      <c r="D15" s="95">
        <v>49863</v>
      </c>
      <c r="E15" s="89">
        <v>48902.18</v>
      </c>
      <c r="F15" s="44">
        <v>46596</v>
      </c>
      <c r="G15" s="44">
        <v>76434</v>
      </c>
      <c r="H15" s="44">
        <f>G15*1.003</f>
        <v>76663.301999999996</v>
      </c>
      <c r="I15" s="44">
        <f t="shared" ref="I15:L15" si="5">H15*1.002</f>
        <v>76816.628603999998</v>
      </c>
      <c r="J15" s="44">
        <f t="shared" si="5"/>
        <v>76970.261861207997</v>
      </c>
      <c r="K15" s="44">
        <f t="shared" si="5"/>
        <v>77124.20238493041</v>
      </c>
      <c r="L15" s="29">
        <f t="shared" si="5"/>
        <v>77278.450789700277</v>
      </c>
    </row>
    <row r="16" spans="1:12" x14ac:dyDescent="0.2">
      <c r="A16" s="11" t="s">
        <v>10</v>
      </c>
      <c r="B16" s="95">
        <v>18161</v>
      </c>
      <c r="C16" s="95">
        <v>20968</v>
      </c>
      <c r="D16" s="95">
        <v>15579</v>
      </c>
      <c r="E16" s="89">
        <v>84101.82</v>
      </c>
      <c r="F16" s="45">
        <v>88275</v>
      </c>
      <c r="G16" s="46">
        <v>149766</v>
      </c>
      <c r="H16" s="47">
        <f>H13-H15</f>
        <v>49283.979999999996</v>
      </c>
      <c r="I16" s="47">
        <f t="shared" ref="I16:L16" si="6">I13-I15</f>
        <v>49160.347959999999</v>
      </c>
      <c r="J16" s="47">
        <f t="shared" si="6"/>
        <v>48336.86865592</v>
      </c>
      <c r="K16" s="47">
        <f t="shared" si="6"/>
        <v>47913.542393231852</v>
      </c>
      <c r="L16" s="29">
        <f t="shared" si="6"/>
        <v>47490.3694780183</v>
      </c>
    </row>
    <row r="17" spans="1:12" ht="13.5" thickBot="1" x14ac:dyDescent="0.25">
      <c r="A17" s="13" t="s">
        <v>11</v>
      </c>
      <c r="B17" s="90">
        <f>SUM(B15:B16)</f>
        <v>67947</v>
      </c>
      <c r="C17" s="90">
        <f>SUM(C15:C16)</f>
        <v>78166</v>
      </c>
      <c r="D17" s="90">
        <f>SUM(D15:D16)</f>
        <v>65442</v>
      </c>
      <c r="E17" s="90">
        <f t="shared" ref="E17:L17" si="7">SUM(E15:E16)</f>
        <v>133004</v>
      </c>
      <c r="F17" s="33">
        <f t="shared" si="7"/>
        <v>134871</v>
      </c>
      <c r="G17" s="33">
        <f t="shared" si="7"/>
        <v>226200</v>
      </c>
      <c r="H17" s="33">
        <f t="shared" si="7"/>
        <v>125947.28199999999</v>
      </c>
      <c r="I17" s="33">
        <f t="shared" si="7"/>
        <v>125976.976564</v>
      </c>
      <c r="J17" s="33">
        <f t="shared" si="7"/>
        <v>125307.130517128</v>
      </c>
      <c r="K17" s="70">
        <f t="shared" si="7"/>
        <v>125037.74477816226</v>
      </c>
      <c r="L17" s="34">
        <f t="shared" si="7"/>
        <v>124768.82026771858</v>
      </c>
    </row>
    <row r="18" spans="1:12" ht="13.5" thickBot="1" x14ac:dyDescent="0.25">
      <c r="A18" s="14"/>
      <c r="B18" s="91"/>
      <c r="C18" s="91"/>
      <c r="D18" s="91"/>
      <c r="E18" s="91"/>
      <c r="F18" s="35"/>
      <c r="G18" s="108"/>
      <c r="H18" s="36"/>
      <c r="I18" s="37"/>
      <c r="J18" s="37"/>
      <c r="K18" s="36"/>
      <c r="L18" s="48"/>
    </row>
    <row r="19" spans="1:12" ht="13.5" thickBot="1" x14ac:dyDescent="0.25">
      <c r="A19" s="10" t="s">
        <v>12</v>
      </c>
      <c r="B19" s="96">
        <f t="shared" ref="B19:C19" si="8">B13-B17</f>
        <v>41127</v>
      </c>
      <c r="C19" s="96">
        <f t="shared" si="8"/>
        <v>34802</v>
      </c>
      <c r="D19" s="96">
        <f>D13-D17</f>
        <v>47716</v>
      </c>
      <c r="E19" s="96">
        <f t="shared" ref="E19:L19" si="9">E13-E17</f>
        <v>8674.7300000000105</v>
      </c>
      <c r="F19" s="49">
        <f t="shared" si="9"/>
        <v>97517</v>
      </c>
      <c r="G19" s="49">
        <f t="shared" si="9"/>
        <v>-59936</v>
      </c>
      <c r="H19" s="49">
        <f t="shared" si="9"/>
        <v>0</v>
      </c>
      <c r="I19" s="49">
        <f t="shared" si="9"/>
        <v>0</v>
      </c>
      <c r="J19" s="49">
        <f t="shared" si="9"/>
        <v>0</v>
      </c>
      <c r="K19" s="71">
        <f t="shared" si="9"/>
        <v>0</v>
      </c>
      <c r="L19" s="50">
        <f t="shared" si="9"/>
        <v>0</v>
      </c>
    </row>
    <row r="20" spans="1:12" x14ac:dyDescent="0.2">
      <c r="A20" s="14"/>
      <c r="B20" s="91"/>
      <c r="C20" s="91"/>
      <c r="D20" s="91"/>
      <c r="E20" s="91"/>
      <c r="F20" s="35"/>
      <c r="G20" s="108"/>
      <c r="H20" s="36"/>
      <c r="I20" s="37"/>
      <c r="J20" s="37"/>
      <c r="K20" s="72"/>
      <c r="L20" s="51"/>
    </row>
    <row r="21" spans="1:12" x14ac:dyDescent="0.2">
      <c r="A21" s="15"/>
      <c r="B21" s="97"/>
      <c r="C21" s="97"/>
      <c r="D21" s="97"/>
      <c r="E21" s="97"/>
      <c r="F21" s="52"/>
      <c r="G21" s="53"/>
      <c r="H21" s="54"/>
      <c r="I21" s="55"/>
      <c r="J21" s="55"/>
      <c r="K21" s="53"/>
      <c r="L21" s="75"/>
    </row>
    <row r="22" spans="1:12" x14ac:dyDescent="0.2">
      <c r="A22" s="4" t="s">
        <v>14</v>
      </c>
      <c r="B22" s="98">
        <v>0</v>
      </c>
      <c r="C22" s="98">
        <v>0</v>
      </c>
      <c r="D22" s="98">
        <v>0</v>
      </c>
      <c r="E22" s="98">
        <v>0</v>
      </c>
      <c r="F22" s="56">
        <v>0</v>
      </c>
      <c r="G22" s="57">
        <v>0</v>
      </c>
      <c r="H22" s="58">
        <v>0</v>
      </c>
      <c r="I22" s="59">
        <v>0</v>
      </c>
      <c r="J22" s="59">
        <v>0</v>
      </c>
      <c r="K22" s="57">
        <v>0</v>
      </c>
      <c r="L22" s="76">
        <v>0</v>
      </c>
    </row>
    <row r="23" spans="1:12" ht="24" x14ac:dyDescent="0.2">
      <c r="A23" s="8" t="s">
        <v>19</v>
      </c>
      <c r="B23" s="95">
        <v>0</v>
      </c>
      <c r="C23" s="95">
        <v>0</v>
      </c>
      <c r="D23" s="95">
        <v>0</v>
      </c>
      <c r="E23" s="95">
        <v>0</v>
      </c>
      <c r="F23" s="60">
        <v>0</v>
      </c>
      <c r="G23" s="61">
        <v>0</v>
      </c>
      <c r="H23" s="60">
        <v>0</v>
      </c>
      <c r="I23" s="61">
        <v>0</v>
      </c>
      <c r="J23" s="60">
        <v>0</v>
      </c>
      <c r="K23" s="73">
        <v>0</v>
      </c>
      <c r="L23" s="77">
        <v>0</v>
      </c>
    </row>
    <row r="24" spans="1:12" ht="13.5" thickBot="1" x14ac:dyDescent="0.25">
      <c r="A24" s="7" t="s">
        <v>13</v>
      </c>
      <c r="B24" s="99">
        <v>0</v>
      </c>
      <c r="C24" s="99">
        <v>0</v>
      </c>
      <c r="D24" s="99">
        <v>0</v>
      </c>
      <c r="E24" s="99">
        <v>0</v>
      </c>
      <c r="F24" s="62">
        <v>0</v>
      </c>
      <c r="G24" s="63">
        <v>0</v>
      </c>
      <c r="H24" s="64">
        <v>0</v>
      </c>
      <c r="I24" s="65">
        <v>0</v>
      </c>
      <c r="J24" s="65">
        <v>0</v>
      </c>
      <c r="K24" s="63">
        <v>0</v>
      </c>
      <c r="L24" s="78">
        <v>0</v>
      </c>
    </row>
    <row r="25" spans="1:12" ht="13.5" thickBot="1" x14ac:dyDescent="0.25">
      <c r="A25" s="16"/>
      <c r="B25" s="100"/>
      <c r="C25" s="100"/>
      <c r="D25" s="100"/>
      <c r="E25" s="100"/>
      <c r="F25" s="2"/>
      <c r="G25" s="1"/>
      <c r="H25" s="22"/>
      <c r="I25" s="18"/>
      <c r="J25" s="18"/>
      <c r="K25" s="1"/>
      <c r="L25" s="68"/>
    </row>
    <row r="26" spans="1:12" x14ac:dyDescent="0.2">
      <c r="A26" s="110"/>
      <c r="B26" s="83"/>
      <c r="C26" s="83"/>
      <c r="D26" s="83"/>
      <c r="E26" s="83"/>
      <c r="G26" s="79"/>
      <c r="H26" s="79"/>
      <c r="I26" s="81"/>
      <c r="J26" s="81"/>
      <c r="K26" s="81"/>
      <c r="L26" s="81"/>
    </row>
    <row r="27" spans="1:12" x14ac:dyDescent="0.2">
      <c r="A27" s="101"/>
      <c r="L27" s="103"/>
    </row>
    <row r="28" spans="1:12" x14ac:dyDescent="0.2">
      <c r="A28" s="101"/>
      <c r="B28" s="111" t="s">
        <v>29</v>
      </c>
      <c r="C28" s="111"/>
      <c r="D28" s="111"/>
      <c r="E28" s="111"/>
      <c r="F28" s="111"/>
      <c r="G28" s="111"/>
      <c r="H28" s="111"/>
      <c r="I28" s="111"/>
      <c r="J28" s="111"/>
      <c r="L28" s="103"/>
    </row>
    <row r="29" spans="1:12" x14ac:dyDescent="0.2">
      <c r="A29" s="101"/>
      <c r="B29" s="112" t="s">
        <v>30</v>
      </c>
      <c r="C29" s="112"/>
      <c r="D29" s="112"/>
      <c r="E29" s="112"/>
      <c r="F29" s="112"/>
      <c r="G29" s="112"/>
      <c r="H29" s="112"/>
      <c r="I29" s="112"/>
      <c r="J29" s="112"/>
      <c r="L29" s="103"/>
    </row>
    <row r="30" spans="1:12" x14ac:dyDescent="0.2">
      <c r="A30" s="101"/>
      <c r="B30" s="113" t="s">
        <v>31</v>
      </c>
      <c r="C30" s="113"/>
      <c r="D30" s="113"/>
      <c r="E30" s="113"/>
      <c r="F30" s="113"/>
      <c r="G30" s="113"/>
      <c r="H30" s="113"/>
      <c r="I30" s="113"/>
      <c r="J30" s="113"/>
      <c r="L30" s="103"/>
    </row>
    <row r="31" spans="1:12" x14ac:dyDescent="0.2">
      <c r="A31" s="101"/>
      <c r="L31" s="103"/>
    </row>
    <row r="32" spans="1:12" x14ac:dyDescent="0.2">
      <c r="A32" s="101"/>
      <c r="L32" s="103"/>
    </row>
    <row r="33" spans="1:12" x14ac:dyDescent="0.2">
      <c r="A33" s="101"/>
      <c r="L33" s="103"/>
    </row>
    <row r="34" spans="1:12" x14ac:dyDescent="0.2">
      <c r="A34" s="101"/>
      <c r="L34" s="103"/>
    </row>
    <row r="35" spans="1:12" x14ac:dyDescent="0.2">
      <c r="A35" s="101"/>
      <c r="L35" s="103"/>
    </row>
    <row r="36" spans="1:12" x14ac:dyDescent="0.2">
      <c r="A36" s="101"/>
      <c r="L36" s="103"/>
    </row>
    <row r="37" spans="1:12" x14ac:dyDescent="0.2">
      <c r="A37" s="101"/>
      <c r="L37" s="103"/>
    </row>
    <row r="38" spans="1:12" x14ac:dyDescent="0.2">
      <c r="A38" s="101"/>
      <c r="L38" s="103"/>
    </row>
    <row r="39" spans="1:12" x14ac:dyDescent="0.2">
      <c r="A39" s="101"/>
      <c r="L39" s="103"/>
    </row>
    <row r="40" spans="1:12" x14ac:dyDescent="0.2">
      <c r="A40" s="101"/>
      <c r="L40" s="103"/>
    </row>
    <row r="41" spans="1:12" x14ac:dyDescent="0.2">
      <c r="A41" s="101"/>
      <c r="L41" s="103"/>
    </row>
    <row r="42" spans="1:12" x14ac:dyDescent="0.2">
      <c r="A42" s="101"/>
      <c r="L42" s="103"/>
    </row>
    <row r="43" spans="1:12" x14ac:dyDescent="0.2">
      <c r="A43" s="101"/>
      <c r="L43" s="103"/>
    </row>
    <row r="44" spans="1:12" x14ac:dyDescent="0.2">
      <c r="L44" s="103"/>
    </row>
    <row r="45" spans="1:12" x14ac:dyDescent="0.2">
      <c r="L45" s="103"/>
    </row>
    <row r="46" spans="1:12" x14ac:dyDescent="0.2">
      <c r="L46" s="103"/>
    </row>
    <row r="47" spans="1:12" x14ac:dyDescent="0.2">
      <c r="L47" s="103"/>
    </row>
    <row r="48" spans="1:12" x14ac:dyDescent="0.2">
      <c r="L48" s="103"/>
    </row>
    <row r="49" spans="12:12" x14ac:dyDescent="0.2">
      <c r="L49" s="103"/>
    </row>
    <row r="50" spans="12:12" x14ac:dyDescent="0.2">
      <c r="L50" s="103"/>
    </row>
    <row r="51" spans="12:12" x14ac:dyDescent="0.2">
      <c r="L51" s="103"/>
    </row>
    <row r="52" spans="12:12" x14ac:dyDescent="0.2">
      <c r="L52" s="103"/>
    </row>
    <row r="53" spans="12:12" x14ac:dyDescent="0.2">
      <c r="L53" s="103"/>
    </row>
    <row r="54" spans="12:12" x14ac:dyDescent="0.2">
      <c r="L54" s="103"/>
    </row>
    <row r="55" spans="12:12" x14ac:dyDescent="0.2">
      <c r="L55" s="103"/>
    </row>
    <row r="56" spans="12:12" x14ac:dyDescent="0.2">
      <c r="L56" s="103"/>
    </row>
    <row r="57" spans="12:12" x14ac:dyDescent="0.2">
      <c r="L57" s="103"/>
    </row>
    <row r="58" spans="12:12" x14ac:dyDescent="0.2">
      <c r="L58" s="103"/>
    </row>
    <row r="59" spans="12:12" x14ac:dyDescent="0.2">
      <c r="L59" s="103"/>
    </row>
    <row r="60" spans="12:12" x14ac:dyDescent="0.2">
      <c r="L60" s="103"/>
    </row>
    <row r="61" spans="12:12" x14ac:dyDescent="0.2">
      <c r="L61" s="103"/>
    </row>
    <row r="62" spans="12:12" x14ac:dyDescent="0.2">
      <c r="L62" s="103"/>
    </row>
    <row r="63" spans="12:12" x14ac:dyDescent="0.2">
      <c r="L63" s="103"/>
    </row>
    <row r="64" spans="12:12" x14ac:dyDescent="0.2">
      <c r="L64" s="103"/>
    </row>
    <row r="65" spans="12:12" x14ac:dyDescent="0.2">
      <c r="L65" s="103"/>
    </row>
    <row r="66" spans="12:12" x14ac:dyDescent="0.2">
      <c r="L66" s="103"/>
    </row>
    <row r="67" spans="12:12" x14ac:dyDescent="0.2">
      <c r="L67" s="103"/>
    </row>
    <row r="68" spans="12:12" x14ac:dyDescent="0.2">
      <c r="L68" s="103"/>
    </row>
    <row r="69" spans="12:12" x14ac:dyDescent="0.2">
      <c r="L69" s="103"/>
    </row>
    <row r="70" spans="12:12" x14ac:dyDescent="0.2">
      <c r="L70" s="103"/>
    </row>
    <row r="71" spans="12:12" x14ac:dyDescent="0.2">
      <c r="L71" s="103"/>
    </row>
    <row r="72" spans="12:12" x14ac:dyDescent="0.2">
      <c r="L72" s="103"/>
    </row>
    <row r="73" spans="12:12" x14ac:dyDescent="0.2">
      <c r="L73" s="103"/>
    </row>
    <row r="74" spans="12:12" x14ac:dyDescent="0.2">
      <c r="L74" s="103"/>
    </row>
    <row r="75" spans="12:12" x14ac:dyDescent="0.2">
      <c r="L75" s="103"/>
    </row>
    <row r="76" spans="12:12" x14ac:dyDescent="0.2">
      <c r="L76" s="103"/>
    </row>
    <row r="77" spans="12:12" x14ac:dyDescent="0.2">
      <c r="L77" s="103"/>
    </row>
    <row r="78" spans="12:12" x14ac:dyDescent="0.2">
      <c r="L78" s="103"/>
    </row>
    <row r="79" spans="12:12" x14ac:dyDescent="0.2">
      <c r="L79" s="103"/>
    </row>
    <row r="80" spans="12:12" x14ac:dyDescent="0.2">
      <c r="L80" s="103"/>
    </row>
    <row r="81" spans="12:12" x14ac:dyDescent="0.2">
      <c r="L81" s="103"/>
    </row>
    <row r="82" spans="12:12" x14ac:dyDescent="0.2">
      <c r="L82" s="103"/>
    </row>
    <row r="83" spans="12:12" x14ac:dyDescent="0.2">
      <c r="L83" s="103"/>
    </row>
    <row r="84" spans="12:12" x14ac:dyDescent="0.2">
      <c r="L84" s="103"/>
    </row>
    <row r="85" spans="12:12" x14ac:dyDescent="0.2">
      <c r="L85" s="103"/>
    </row>
    <row r="86" spans="12:12" x14ac:dyDescent="0.2">
      <c r="L86" s="103"/>
    </row>
    <row r="87" spans="12:12" x14ac:dyDescent="0.2">
      <c r="L87" s="103"/>
    </row>
    <row r="88" spans="12:12" x14ac:dyDescent="0.2">
      <c r="L88" s="103"/>
    </row>
    <row r="89" spans="12:12" x14ac:dyDescent="0.2">
      <c r="L89" s="103"/>
    </row>
    <row r="90" spans="12:12" x14ac:dyDescent="0.2">
      <c r="L90" s="103"/>
    </row>
    <row r="91" spans="12:12" x14ac:dyDescent="0.2">
      <c r="L91" s="103"/>
    </row>
    <row r="92" spans="12:12" x14ac:dyDescent="0.2">
      <c r="L92" s="103"/>
    </row>
    <row r="93" spans="12:12" x14ac:dyDescent="0.2">
      <c r="L93" s="103"/>
    </row>
    <row r="94" spans="12:12" x14ac:dyDescent="0.2">
      <c r="L94" s="103"/>
    </row>
    <row r="95" spans="12:12" x14ac:dyDescent="0.2">
      <c r="L95" s="103"/>
    </row>
    <row r="96" spans="12:12" x14ac:dyDescent="0.2">
      <c r="L96" s="103"/>
    </row>
    <row r="97" spans="12:12" x14ac:dyDescent="0.2">
      <c r="L97" s="103"/>
    </row>
    <row r="98" spans="12:12" x14ac:dyDescent="0.2">
      <c r="L98" s="103"/>
    </row>
    <row r="99" spans="12:12" x14ac:dyDescent="0.2">
      <c r="L99" s="103"/>
    </row>
    <row r="100" spans="12:12" x14ac:dyDescent="0.2">
      <c r="L100" s="103"/>
    </row>
    <row r="101" spans="12:12" x14ac:dyDescent="0.2">
      <c r="L101" s="103"/>
    </row>
    <row r="102" spans="12:12" x14ac:dyDescent="0.2">
      <c r="L102" s="103"/>
    </row>
    <row r="103" spans="12:12" x14ac:dyDescent="0.2">
      <c r="L103" s="103"/>
    </row>
    <row r="104" spans="12:12" x14ac:dyDescent="0.2">
      <c r="L104" s="103"/>
    </row>
    <row r="105" spans="12:12" x14ac:dyDescent="0.2">
      <c r="L105" s="103"/>
    </row>
    <row r="106" spans="12:12" x14ac:dyDescent="0.2">
      <c r="L106" s="103"/>
    </row>
    <row r="107" spans="12:12" x14ac:dyDescent="0.2">
      <c r="L107" s="103"/>
    </row>
    <row r="108" spans="12:12" x14ac:dyDescent="0.2">
      <c r="L108" s="103"/>
    </row>
    <row r="109" spans="12:12" x14ac:dyDescent="0.2">
      <c r="L109" s="103"/>
    </row>
    <row r="110" spans="12:12" x14ac:dyDescent="0.2">
      <c r="L110" s="103"/>
    </row>
    <row r="111" spans="12:12" x14ac:dyDescent="0.2">
      <c r="L111" s="103"/>
    </row>
    <row r="112" spans="12:12" x14ac:dyDescent="0.2">
      <c r="L112" s="103"/>
    </row>
    <row r="113" spans="12:12" x14ac:dyDescent="0.2">
      <c r="L113" s="103"/>
    </row>
    <row r="114" spans="12:12" x14ac:dyDescent="0.2">
      <c r="L114" s="103"/>
    </row>
    <row r="115" spans="12:12" x14ac:dyDescent="0.2">
      <c r="L115" s="103"/>
    </row>
    <row r="116" spans="12:12" x14ac:dyDescent="0.2">
      <c r="L116" s="103"/>
    </row>
    <row r="117" spans="12:12" x14ac:dyDescent="0.2">
      <c r="L117" s="103"/>
    </row>
    <row r="118" spans="12:12" x14ac:dyDescent="0.2">
      <c r="L118" s="103"/>
    </row>
    <row r="119" spans="12:12" x14ac:dyDescent="0.2">
      <c r="L119" s="103"/>
    </row>
    <row r="120" spans="12:12" x14ac:dyDescent="0.2">
      <c r="L120" s="103"/>
    </row>
    <row r="121" spans="12:12" x14ac:dyDescent="0.2">
      <c r="L121" s="103"/>
    </row>
    <row r="122" spans="12:12" x14ac:dyDescent="0.2">
      <c r="L122" s="103"/>
    </row>
    <row r="123" spans="12:12" x14ac:dyDescent="0.2">
      <c r="L123" s="103"/>
    </row>
    <row r="124" spans="12:12" x14ac:dyDescent="0.2">
      <c r="L124" s="103"/>
    </row>
    <row r="125" spans="12:12" x14ac:dyDescent="0.2">
      <c r="L125" s="103"/>
    </row>
    <row r="126" spans="12:12" x14ac:dyDescent="0.2">
      <c r="L126" s="103"/>
    </row>
    <row r="127" spans="12:12" x14ac:dyDescent="0.2">
      <c r="L127" s="103"/>
    </row>
    <row r="128" spans="12:12" x14ac:dyDescent="0.2">
      <c r="L128" s="103"/>
    </row>
    <row r="129" spans="12:12" x14ac:dyDescent="0.2">
      <c r="L129" s="103"/>
    </row>
    <row r="130" spans="12:12" x14ac:dyDescent="0.2">
      <c r="L130" s="103"/>
    </row>
    <row r="131" spans="12:12" x14ac:dyDescent="0.2">
      <c r="L131" s="103"/>
    </row>
    <row r="132" spans="12:12" x14ac:dyDescent="0.2">
      <c r="L132" s="103"/>
    </row>
    <row r="133" spans="12:12" x14ac:dyDescent="0.2">
      <c r="L133" s="103"/>
    </row>
    <row r="134" spans="12:12" x14ac:dyDescent="0.2">
      <c r="L134" s="103"/>
    </row>
    <row r="135" spans="12:12" x14ac:dyDescent="0.2">
      <c r="L135" s="103"/>
    </row>
    <row r="136" spans="12:12" x14ac:dyDescent="0.2">
      <c r="L136" s="103"/>
    </row>
    <row r="137" spans="12:12" x14ac:dyDescent="0.2">
      <c r="L137" s="103"/>
    </row>
    <row r="138" spans="12:12" x14ac:dyDescent="0.2">
      <c r="L138" s="103"/>
    </row>
    <row r="139" spans="12:12" x14ac:dyDescent="0.2">
      <c r="L139" s="103"/>
    </row>
    <row r="140" spans="12:12" x14ac:dyDescent="0.2">
      <c r="L140" s="103"/>
    </row>
    <row r="141" spans="12:12" x14ac:dyDescent="0.2">
      <c r="L141" s="103"/>
    </row>
    <row r="142" spans="12:12" x14ac:dyDescent="0.2">
      <c r="L142" s="103"/>
    </row>
    <row r="143" spans="12:12" x14ac:dyDescent="0.2">
      <c r="L143" s="103"/>
    </row>
    <row r="144" spans="12:12" x14ac:dyDescent="0.2">
      <c r="L144" s="103"/>
    </row>
    <row r="145" spans="12:12" x14ac:dyDescent="0.2">
      <c r="L145" s="103"/>
    </row>
    <row r="146" spans="12:12" x14ac:dyDescent="0.2">
      <c r="L146" s="103"/>
    </row>
    <row r="147" spans="12:12" x14ac:dyDescent="0.2">
      <c r="L147" s="103"/>
    </row>
    <row r="148" spans="12:12" x14ac:dyDescent="0.2">
      <c r="L148" s="103"/>
    </row>
    <row r="149" spans="12:12" x14ac:dyDescent="0.2">
      <c r="L149" s="103"/>
    </row>
    <row r="150" spans="12:12" x14ac:dyDescent="0.2">
      <c r="L150" s="103"/>
    </row>
    <row r="151" spans="12:12" x14ac:dyDescent="0.2">
      <c r="L151" s="103"/>
    </row>
    <row r="152" spans="12:12" x14ac:dyDescent="0.2">
      <c r="L152" s="103"/>
    </row>
    <row r="153" spans="12:12" x14ac:dyDescent="0.2">
      <c r="L153" s="103"/>
    </row>
    <row r="154" spans="12:12" x14ac:dyDescent="0.2">
      <c r="L154" s="103"/>
    </row>
    <row r="155" spans="12:12" x14ac:dyDescent="0.2">
      <c r="L155" s="103"/>
    </row>
    <row r="156" spans="12:12" x14ac:dyDescent="0.2">
      <c r="L156" s="103"/>
    </row>
    <row r="157" spans="12:12" x14ac:dyDescent="0.2">
      <c r="L157" s="103"/>
    </row>
    <row r="158" spans="12:12" x14ac:dyDescent="0.2">
      <c r="L158" s="103"/>
    </row>
    <row r="159" spans="12:12" x14ac:dyDescent="0.2">
      <c r="L159" s="103"/>
    </row>
    <row r="160" spans="12:12" x14ac:dyDescent="0.2">
      <c r="L160" s="103"/>
    </row>
    <row r="161" spans="12:12" x14ac:dyDescent="0.2">
      <c r="L161" s="103"/>
    </row>
    <row r="162" spans="12:12" x14ac:dyDescent="0.2">
      <c r="L162" s="103"/>
    </row>
    <row r="163" spans="12:12" x14ac:dyDescent="0.2">
      <c r="L163" s="103"/>
    </row>
    <row r="164" spans="12:12" x14ac:dyDescent="0.2">
      <c r="L164" s="103"/>
    </row>
    <row r="165" spans="12:12" x14ac:dyDescent="0.2">
      <c r="L165" s="103"/>
    </row>
    <row r="166" spans="12:12" x14ac:dyDescent="0.2">
      <c r="L166" s="103"/>
    </row>
  </sheetData>
  <mergeCells count="3">
    <mergeCell ref="B28:J28"/>
    <mergeCell ref="B29:J29"/>
    <mergeCell ref="B30:J30"/>
  </mergeCells>
  <phoneticPr fontId="15" type="noConversion"/>
  <pageMargins left="0.51181102362204722" right="0.51181102362204722" top="0.39370078740157483" bottom="0.3937007874015748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EFFE5F41293D4DB0F7EB437EDFF187" ma:contentTypeVersion="2" ma:contentTypeDescription="Create a new document." ma:contentTypeScope="" ma:versionID="a1d8ec89487b90c755e0a8d0815e7471">
  <xsd:schema xmlns:xsd="http://www.w3.org/2001/XMLSchema" xmlns:xs="http://www.w3.org/2001/XMLSchema" xmlns:p="http://schemas.microsoft.com/office/2006/metadata/properties" xmlns:ns2="aa2fea8f-83e8-4c9c-86a5-2864722706f2" targetNamespace="http://schemas.microsoft.com/office/2006/metadata/properties" ma:root="true" ma:fieldsID="278a325f0c9e120ddfd8f85b5d4cb358" ns2:_="">
    <xsd:import namespace="aa2fea8f-83e8-4c9c-86a5-286472270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fea8f-83e8-4c9c-86a5-2864722706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07EE71-5EC0-4B04-B918-782C393BD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2fea8f-83e8-4c9c-86a5-286472270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2CD121-D8D9-4C7E-B0C8-60A9596914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Kunratice</vt:lpstr>
      <vt:lpstr>Kunratice!Oblast_tisku</vt:lpstr>
    </vt:vector>
  </TitlesOfParts>
  <Manager/>
  <Company>MMB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MMB</dc:creator>
  <cp:keywords/>
  <dc:description/>
  <cp:lastModifiedBy>Vomáčková Blanka</cp:lastModifiedBy>
  <cp:revision/>
  <cp:lastPrinted>2025-12-15T16:17:48Z</cp:lastPrinted>
  <dcterms:created xsi:type="dcterms:W3CDTF">2001-09-10T07:50:34Z</dcterms:created>
  <dcterms:modified xsi:type="dcterms:W3CDTF">2025-12-15T16:19:17Z</dcterms:modified>
  <cp:category/>
  <cp:contentStatus/>
</cp:coreProperties>
</file>