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"/>
    </mc:Choice>
  </mc:AlternateContent>
  <bookViews>
    <workbookView xWindow="-120" yWindow="-120" windowWidth="20730" windowHeight="11160"/>
  </bookViews>
  <sheets>
    <sheet name="Rozp. opatření 2020 duben star " sheetId="21" r:id="rId1"/>
    <sheet name="Rozp. opatř. 2020 duben příloha" sheetId="22" r:id="rId2"/>
  </sheets>
  <definedNames>
    <definedName name="_xlnm.Print_Titles" localSheetId="0">'Rozp. opatření 2020 duben star '!$5:$11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2" l="1"/>
  <c r="H29" i="22"/>
  <c r="H28" i="22"/>
  <c r="H26" i="22"/>
  <c r="I22" i="22"/>
  <c r="H22" i="22"/>
  <c r="H21" i="22"/>
  <c r="H19" i="22"/>
  <c r="I14" i="22"/>
  <c r="I32" i="22" s="1"/>
  <c r="H14" i="22"/>
  <c r="H32" i="22" s="1"/>
  <c r="H13" i="22"/>
  <c r="H11" i="22"/>
  <c r="I8" i="22"/>
  <c r="I31" i="22" s="1"/>
  <c r="H8" i="22"/>
  <c r="H31" i="22" s="1"/>
  <c r="H7" i="22"/>
  <c r="H5" i="22"/>
  <c r="G84" i="21" l="1"/>
  <c r="H82" i="21"/>
  <c r="H83" i="21"/>
  <c r="G31" i="21"/>
  <c r="G30" i="21"/>
  <c r="H84" i="21" l="1"/>
</calcChain>
</file>

<file path=xl/sharedStrings.xml><?xml version="1.0" encoding="utf-8"?>
<sst xmlns="http://schemas.openxmlformats.org/spreadsheetml/2006/main" count="216" uniqueCount="155">
  <si>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</si>
  <si>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</si>
  <si>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</si>
  <si>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</si>
  <si>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</si>
  <si>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</si>
  <si>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</si>
  <si>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převody mezi statutárními městy a jejich městskými částmi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</si>
  <si>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</si>
  <si>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</si>
  <si>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</si>
  <si>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</si>
  <si>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</si>
  <si>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</si>
  <si>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</si>
  <si>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4137</t>
  </si>
  <si>
    <t>Z.3.</t>
  </si>
  <si>
    <t>6121</t>
  </si>
  <si>
    <t>8115</t>
  </si>
  <si>
    <t>Z.4.</t>
  </si>
  <si>
    <t>5901</t>
  </si>
  <si>
    <t>5169</t>
  </si>
  <si>
    <t>Úpravy rozpočtu (Ú.) - přesun rozpočtových prostředků, aniž se mění objem celkových příjmů a výdajů</t>
  </si>
  <si>
    <t>Saldo příjmů a výdajů v tis. Kč</t>
  </si>
  <si>
    <t>Rozpočet schválený</t>
  </si>
  <si>
    <t>Rozpočet upravený</t>
  </si>
  <si>
    <t>Zapojení úspor předešlých let</t>
  </si>
  <si>
    <t>UZ 81</t>
  </si>
  <si>
    <t xml:space="preserve">Zvyšují se pouze výdaje,vyrovnání je dosaženo zapojením prostředků minulých let,UZ 90 </t>
  </si>
  <si>
    <t>ORG 80155</t>
  </si>
  <si>
    <t>ORG 80277</t>
  </si>
  <si>
    <t>Z.6.</t>
  </si>
  <si>
    <t>Z.7.</t>
  </si>
  <si>
    <t>Z.8.</t>
  </si>
  <si>
    <t>Z.9.</t>
  </si>
  <si>
    <t>ostatní činnosti, nespecifikované rezervy</t>
  </si>
  <si>
    <t>Rozpočet</t>
  </si>
  <si>
    <t>Skutečnost</t>
  </si>
  <si>
    <t>Revitalizace Zelené cesty-revitalizace rybníka Ohrada</t>
  </si>
  <si>
    <t>Dostavba sportovišť v areálu ZŠ Předškolní</t>
  </si>
  <si>
    <t>ORG 80651</t>
  </si>
  <si>
    <t>HZ SDH Kunratice-rekonstrukce</t>
  </si>
  <si>
    <t>změna stavu kr. prostředků na bankovních účtech-financování (dle účelu a ORG)</t>
  </si>
  <si>
    <t>5171</t>
  </si>
  <si>
    <t>5336</t>
  </si>
  <si>
    <t>5167</t>
  </si>
  <si>
    <t>6356</t>
  </si>
  <si>
    <t>6122</t>
  </si>
  <si>
    <t>mateřské školy, budovy, haly, stavby</t>
  </si>
  <si>
    <t>5139</t>
  </si>
  <si>
    <t>ODPA</t>
  </si>
  <si>
    <t>UZ</t>
  </si>
  <si>
    <t>ORJ</t>
  </si>
  <si>
    <t>ORG</t>
  </si>
  <si>
    <t>Kč</t>
  </si>
  <si>
    <t>Název</t>
  </si>
  <si>
    <t>PŘÍJEM:</t>
  </si>
  <si>
    <t>OPPPR ZŠ vybavení neinvest. EU</t>
  </si>
  <si>
    <t>OPPPR ZŠ vybavení neinvest. HMP</t>
  </si>
  <si>
    <t>OPPPR ZŠ vybavení invest. EU</t>
  </si>
  <si>
    <t>OPPPR ZŠ vybavení invest. HMP</t>
  </si>
  <si>
    <t>CELKEM</t>
  </si>
  <si>
    <t>VÝDAJ:</t>
  </si>
  <si>
    <t>Celkem příjem</t>
  </si>
  <si>
    <t>Celkem výdaj</t>
  </si>
  <si>
    <t>základní školy, neinvestiční transfery příspěvkovým organizacím</t>
  </si>
  <si>
    <t>5137</t>
  </si>
  <si>
    <t>ostatní osobní výdaje</t>
  </si>
  <si>
    <t>nákup materiálu</t>
  </si>
  <si>
    <t>nákup ostatních služeb</t>
  </si>
  <si>
    <t>činnost místní správy, služby školení a vzdělávání</t>
  </si>
  <si>
    <t>mateřské školy, neinvestiční transfery příspěvkovým organizacím</t>
  </si>
  <si>
    <t>ZŠ 2019  OPP PR Zajištění vybavenosti škol pro rozvoj gramotnosti a kompetence žáků ZŠ Kunratice II</t>
  </si>
  <si>
    <t>2541142000000</t>
  </si>
  <si>
    <t>Rozvoj polytechnické výuky a EVVO na MŠ Kunratice</t>
  </si>
  <si>
    <t>2541144000000</t>
  </si>
  <si>
    <t>OPPPR MŠ EVVO neinvest. EU</t>
  </si>
  <si>
    <t>OPPPR MŠ EVVO neinvest. HMP</t>
  </si>
  <si>
    <t>OPPPR MŠ EVVO invest. EU</t>
  </si>
  <si>
    <t>OPPPR MŠ EVVO invest. HMP</t>
  </si>
  <si>
    <t>6123</t>
  </si>
  <si>
    <t>drobný hmotný dlouhodobý majetek</t>
  </si>
  <si>
    <t>5021</t>
  </si>
  <si>
    <t>Objem příjmů na rok 2020 v tis. Kč</t>
  </si>
  <si>
    <t>Objem výdajů na rok 2020 v tis. Kč</t>
  </si>
  <si>
    <t>5132</t>
  </si>
  <si>
    <t>ochranné pomůcky</t>
  </si>
  <si>
    <t>5156</t>
  </si>
  <si>
    <t>Rozpočtová opatření v kompetenci starostky MČ podle usnesení ZMČ Praha Kunratice č. 4.10 z 29.4.2019 za období duben 2020</t>
  </si>
  <si>
    <r>
      <t>Změna rozpočtu č. 2, zapojení ponechaných investičních dotací roku 2019 celkem 12</t>
    </r>
    <r>
      <rPr>
        <sz val="12"/>
        <color rgb="FF000000"/>
        <rFont val="Arial"/>
        <family val="2"/>
        <charset val="238"/>
      </rPr>
      <t> </t>
    </r>
    <r>
      <rPr>
        <b/>
        <sz val="12"/>
        <color rgb="FF000000"/>
        <rFont val="Times New Roman"/>
        <family val="1"/>
        <charset val="238"/>
      </rPr>
      <t>702 859,60</t>
    </r>
    <r>
      <rPr>
        <b/>
        <sz val="12"/>
        <color rgb="FF000000"/>
        <rFont val="Arial"/>
        <family val="2"/>
        <charset val="238"/>
      </rPr>
      <t xml:space="preserve"> </t>
    </r>
    <r>
      <rPr>
        <b/>
        <sz val="12"/>
        <rFont val="Times New Roman"/>
        <family val="1"/>
        <charset val="238"/>
      </rPr>
      <t>Kč, zapojení prostředků minulých let 12 703,0 tis. Kč</t>
    </r>
  </si>
  <si>
    <t>Z.2.</t>
  </si>
  <si>
    <t>Dovybavení JSDH Kunratice CAS 30-hasičské vozidlo</t>
  </si>
  <si>
    <t>ORG 80988</t>
  </si>
  <si>
    <t>Revitalizace rybníka Ohrada</t>
  </si>
  <si>
    <t>ORG 81074</t>
  </si>
  <si>
    <t>Změna rozpočtu č. 3., zvýšení o celkem 9 500,0 tis. Kč, o investiční dotaci z rezervy HMP roku 2020 pro MŠ a ZŠ Kunratice</t>
  </si>
  <si>
    <t xml:space="preserve">usnesení ZHMP č.15/22 z 19.3.2020 </t>
  </si>
  <si>
    <t xml:space="preserve">usnesení ZHMP č.15/26 z 19.3.2020 </t>
  </si>
  <si>
    <t>převody vlastním fondům v rozpočtech územní úrovně, investiční převody mezi statut. a jejich městskými částmi:</t>
  </si>
  <si>
    <t>4251</t>
  </si>
  <si>
    <t>Rekonstrukce soc. zařízení a rozvodů v MŠ Kunratice</t>
  </si>
  <si>
    <t>ORG 81259</t>
  </si>
  <si>
    <t>Tepelná ochrana oken ZŠ</t>
  </si>
  <si>
    <t>ORG 81302</t>
  </si>
  <si>
    <t>základní školy, budovy, haly, stavby</t>
  </si>
  <si>
    <t>obě strany UZ 84</t>
  </si>
  <si>
    <t>Změna rozpočtu č. 4, zvýšení o 1 318,5 tis. Kč, o dotace z programu Operační program Praha pól růstu pro Základní školu a Mateřskou školu</t>
  </si>
  <si>
    <t xml:space="preserve">usnesení ZHMP č.15/1 z 19.3.2020 </t>
  </si>
  <si>
    <t>UZ a ORG v příloze</t>
  </si>
  <si>
    <t>převody mezi statutárními městy a jejich městskými částmi,
Zajištění vybavenosti pro rozvoj gramotnosti a kompetence žáků ZŠ Kunratice II</t>
  </si>
  <si>
    <t>převody mezi statutárními městy a jejich městskými částmi, Rozvoj polytechnické výuky a EVVO na MŠ Kunratice neinvest. část</t>
  </si>
  <si>
    <t>investiční převody mezi statut. a jejich městskými částmi, Rozvoj polytechnické výuky a EVVO na MŠ Kunratice investiční část</t>
  </si>
  <si>
    <t xml:space="preserve">mateřské školy, jiné investiční transfery příspěvkovým organizacím </t>
  </si>
  <si>
    <t>Změna rozpočtu č. 5., zvýšení o neinvestiční dotaci HMP 3 087,1 tis. Kč na výdaje při řešení krizové situace v souvislosti s šířením koronaviru</t>
  </si>
  <si>
    <t>Z.5.</t>
  </si>
  <si>
    <t xml:space="preserve">usnesení ZHMP č.15/24 z 19.3.2020 </t>
  </si>
  <si>
    <t>převody mezi statutárními městy a jejich městskými částmi, JSDH</t>
  </si>
  <si>
    <t>obě strany UZ 127</t>
  </si>
  <si>
    <t>krizová opatření:</t>
  </si>
  <si>
    <t>5492</t>
  </si>
  <si>
    <t xml:space="preserve">pohonné hmoty </t>
  </si>
  <si>
    <t>dary obyvatelstvu</t>
  </si>
  <si>
    <t>nespecifikované rezervy</t>
  </si>
  <si>
    <t>stroje, přístroje, zařízení</t>
  </si>
  <si>
    <t>Změna rozpočtu č. 6., zvýšení o neinvestiční dotaci HMP 17,1 tis. Kč na zkoušky odborné způsobilosti</t>
  </si>
  <si>
    <t xml:space="preserve">usnesení ZHMP č.16/5 z 16.4.2020 </t>
  </si>
  <si>
    <t>Změna rozpočtu č. 7., zvýšení o neinvestiční dotaci 365,0 tis. Kč na provoz jednotek Sboru dobrovolných hasičů</t>
  </si>
  <si>
    <t xml:space="preserve">usnesení ZHMP č.16/13 z 16.4.2020 </t>
  </si>
  <si>
    <t>obě strany UZ 81</t>
  </si>
  <si>
    <t>požární ochrana:</t>
  </si>
  <si>
    <t>pohonné hmoty</t>
  </si>
  <si>
    <t>opravy a udržování</t>
  </si>
  <si>
    <t>Změna rozpočtu č. 8., zvýšení o investiční dotaci HMP 1 300,0 tis. Kč na rekonstrukci hasičské zbrojnice a dovybavení JSDH Kunratice</t>
  </si>
  <si>
    <t xml:space="preserve">usnesení ZHMP č.16/14 z 16.4.2020 </t>
  </si>
  <si>
    <t>Obě strany UZ 84</t>
  </si>
  <si>
    <t>ORG 81282</t>
  </si>
  <si>
    <t>ORG 81290</t>
  </si>
  <si>
    <t>převody vlastním fondům v rozpočtech územní úrovně, investiční převody mezi statut.m. a jejich městskými částmi:HZ SDH Kunratice-rekonstrukce</t>
  </si>
  <si>
    <t>převody vlastním fondům v rozpočtech územní úrovně, investiční převody mezi statut.m. a jejich městskými částmi:Dovybavení JSDH Kunratice</t>
  </si>
  <si>
    <t>požární ochrana, budovy, haly, stavby</t>
  </si>
  <si>
    <t>požární ochrana, stroje, přístroje, zařízení</t>
  </si>
  <si>
    <t>Změna rozpočtu č. 9.-vlastní zdroje-zvýšení o příjem pojistného</t>
  </si>
  <si>
    <t>2322</t>
  </si>
  <si>
    <t xml:space="preserve">činnost místní správy, přijaté pojistné náhrady </t>
  </si>
  <si>
    <t>základní školy, opravy a udržování-oprava protipožárních dveří</t>
  </si>
  <si>
    <t>Úprava rozpočtu č. 1., přesun 53,5 tis. Kč z rezerv pro posílení par. 3314 a 3113</t>
  </si>
  <si>
    <t>Ú.1.</t>
  </si>
  <si>
    <t>5011</t>
  </si>
  <si>
    <t>5031</t>
  </si>
  <si>
    <t>5032</t>
  </si>
  <si>
    <t>činnosti knihovnické, platy zaměstnanců</t>
  </si>
  <si>
    <t>činnosti knihovnické, povinné pojistné na sociální zabezpečení</t>
  </si>
  <si>
    <t>činnosti knihovnické, povinné pojistné na zdravotní pojištění</t>
  </si>
  <si>
    <t>Rozpočtová opatření, změny rozpočtu č. 2. až 9. a úprava rozpočtu č. 1., budou předložena Zastupitelstvu MČ Praha Kunratice na jeho nejbližším zasedání.</t>
  </si>
  <si>
    <t xml:space="preserve">rozpočtová opatření roku 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</si>
</sst>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2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color indexed="10"/>
      <name val="Arial CE"/>
      <charset val="238"/>
    </font>
    <font>
      <sz val="10"/>
      <color indexed="10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223">
    <xf numFmtId="0" fontId="0" fillId="0" borderId="0" xfId="0"/>
    <xf numFmtId="4" fontId="0" fillId="0" borderId="0" xfId="0" applyNumberFormat="1"/>
    <xf numFmtId="0" fontId="0" fillId="0" borderId="0" xfId="0" applyFont="1" applyBorder="1"/>
    <xf numFmtId="0" fontId="5" fillId="0" borderId="0" xfId="0" applyFont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5" fillId="0" borderId="13" xfId="0" applyFont="1" applyBorder="1" applyAlignment="1">
      <alignment horizontal="center"/>
    </xf>
    <xf numFmtId="4" fontId="5" fillId="0" borderId="15" xfId="0" applyNumberFormat="1" applyFont="1" applyBorder="1"/>
    <xf numFmtId="4" fontId="5" fillId="0" borderId="18" xfId="0" applyNumberFormat="1" applyFont="1" applyBorder="1"/>
    <xf numFmtId="4" fontId="5" fillId="0" borderId="19" xfId="0" applyNumberFormat="1" applyFont="1" applyBorder="1"/>
    <xf numFmtId="4" fontId="5" fillId="0" borderId="14" xfId="0" applyNumberFormat="1" applyFont="1" applyBorder="1"/>
    <xf numFmtId="4" fontId="5" fillId="0" borderId="21" xfId="0" applyNumberFormat="1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" fontId="5" fillId="0" borderId="23" xfId="0" applyNumberFormat="1" applyFont="1" applyBorder="1"/>
    <xf numFmtId="4" fontId="5" fillId="0" borderId="4" xfId="0" applyNumberFormat="1" applyFont="1" applyBorder="1"/>
    <xf numFmtId="4" fontId="9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 applyFont="1" applyBorder="1"/>
    <xf numFmtId="0" fontId="5" fillId="0" borderId="23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" fontId="4" fillId="0" borderId="0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wrapText="1"/>
    </xf>
    <xf numFmtId="4" fontId="5" fillId="0" borderId="23" xfId="0" applyNumberFormat="1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29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" fontId="5" fillId="0" borderId="11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49" fontId="5" fillId="0" borderId="23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23" xfId="0" applyFont="1" applyBorder="1"/>
    <xf numFmtId="0" fontId="5" fillId="0" borderId="30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wrapText="1"/>
    </xf>
    <xf numFmtId="4" fontId="5" fillId="0" borderId="12" xfId="0" applyNumberFormat="1" applyFont="1" applyBorder="1"/>
    <xf numFmtId="4" fontId="5" fillId="0" borderId="31" xfId="0" applyNumberFormat="1" applyFont="1" applyBorder="1"/>
    <xf numFmtId="0" fontId="5" fillId="0" borderId="17" xfId="0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" fontId="5" fillId="0" borderId="26" xfId="0" applyNumberFormat="1" applyFont="1" applyBorder="1"/>
    <xf numFmtId="49" fontId="5" fillId="0" borderId="15" xfId="0" applyNumberFormat="1" applyFont="1" applyBorder="1" applyAlignment="1">
      <alignment horizontal="center"/>
    </xf>
    <xf numFmtId="0" fontId="11" fillId="0" borderId="23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4" fontId="5" fillId="2" borderId="0" xfId="0" applyNumberFormat="1" applyFont="1" applyFill="1" applyBorder="1"/>
    <xf numFmtId="0" fontId="5" fillId="2" borderId="0" xfId="0" applyFont="1" applyFill="1" applyBorder="1"/>
    <xf numFmtId="0" fontId="11" fillId="0" borderId="1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5" fillId="0" borderId="0" xfId="0" applyFont="1" applyBorder="1"/>
    <xf numFmtId="4" fontId="5" fillId="0" borderId="0" xfId="0" applyNumberFormat="1" applyFont="1" applyBorder="1" applyAlignment="1">
      <alignment horizontal="center" wrapText="1"/>
    </xf>
    <xf numFmtId="0" fontId="11" fillId="0" borderId="19" xfId="0" applyFont="1" applyBorder="1" applyAlignment="1">
      <alignment wrapText="1"/>
    </xf>
    <xf numFmtId="4" fontId="5" fillId="0" borderId="0" xfId="0" applyNumberFormat="1" applyFont="1" applyAlignment="1">
      <alignment horizontal="center" wrapText="1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14" xfId="0" applyFont="1" applyBorder="1" applyAlignment="1">
      <alignment horizontal="center" wrapText="1"/>
    </xf>
    <xf numFmtId="0" fontId="11" fillId="0" borderId="14" xfId="0" applyFont="1" applyBorder="1" applyAlignment="1">
      <alignment wrapText="1"/>
    </xf>
    <xf numFmtId="0" fontId="11" fillId="0" borderId="0" xfId="0" applyFont="1" applyBorder="1" applyAlignment="1">
      <alignment wrapText="1"/>
    </xf>
    <xf numFmtId="4" fontId="5" fillId="0" borderId="16" xfId="0" applyNumberFormat="1" applyFont="1" applyBorder="1"/>
    <xf numFmtId="49" fontId="5" fillId="0" borderId="14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4" fontId="5" fillId="0" borderId="22" xfId="0" applyNumberFormat="1" applyFont="1" applyBorder="1"/>
    <xf numFmtId="49" fontId="5" fillId="0" borderId="26" xfId="0" applyNumberFormat="1" applyFont="1" applyBorder="1" applyAlignment="1">
      <alignment horizontal="center"/>
    </xf>
    <xf numFmtId="4" fontId="5" fillId="0" borderId="25" xfId="0" applyNumberFormat="1" applyFont="1" applyBorder="1"/>
    <xf numFmtId="0" fontId="11" fillId="0" borderId="21" xfId="0" applyFont="1" applyBorder="1" applyAlignment="1">
      <alignment wrapText="1"/>
    </xf>
    <xf numFmtId="49" fontId="5" fillId="0" borderId="4" xfId="0" applyNumberFormat="1" applyFont="1" applyBorder="1" applyAlignment="1">
      <alignment horizontal="center"/>
    </xf>
    <xf numFmtId="0" fontId="11" fillId="0" borderId="4" xfId="0" applyFont="1" applyBorder="1"/>
    <xf numFmtId="4" fontId="5" fillId="0" borderId="14" xfId="0" applyNumberFormat="1" applyFont="1" applyBorder="1" applyAlignment="1">
      <alignment wrapText="1"/>
    </xf>
    <xf numFmtId="49" fontId="5" fillId="0" borderId="27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27" xfId="0" applyFont="1" applyBorder="1" applyAlignment="1">
      <alignment wrapText="1"/>
    </xf>
    <xf numFmtId="49" fontId="5" fillId="0" borderId="16" xfId="0" applyNumberFormat="1" applyFont="1" applyBorder="1" applyAlignment="1">
      <alignment horizontal="center"/>
    </xf>
    <xf numFmtId="164" fontId="5" fillId="0" borderId="15" xfId="0" applyNumberFormat="1" applyFont="1" applyBorder="1"/>
    <xf numFmtId="164" fontId="5" fillId="0" borderId="23" xfId="0" applyNumberFormat="1" applyFont="1" applyBorder="1"/>
    <xf numFmtId="164" fontId="5" fillId="0" borderId="4" xfId="0" applyNumberFormat="1" applyFont="1" applyBorder="1"/>
    <xf numFmtId="164" fontId="5" fillId="0" borderId="14" xfId="0" applyNumberFormat="1" applyFont="1" applyBorder="1"/>
    <xf numFmtId="164" fontId="5" fillId="0" borderId="2" xfId="0" applyNumberFormat="1" applyFont="1" applyBorder="1"/>
    <xf numFmtId="164" fontId="5" fillId="0" borderId="1" xfId="0" applyNumberFormat="1" applyFont="1" applyBorder="1"/>
    <xf numFmtId="164" fontId="5" fillId="0" borderId="0" xfId="0" applyNumberFormat="1" applyFont="1" applyBorder="1"/>
    <xf numFmtId="164" fontId="5" fillId="0" borderId="19" xfId="0" applyNumberFormat="1" applyFont="1" applyBorder="1"/>
    <xf numFmtId="4" fontId="5" fillId="0" borderId="18" xfId="0" applyNumberFormat="1" applyFont="1" applyBorder="1" applyAlignment="1">
      <alignment wrapText="1"/>
    </xf>
    <xf numFmtId="164" fontId="5" fillId="0" borderId="12" xfId="0" applyNumberFormat="1" applyFont="1" applyBorder="1"/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4" fontId="4" fillId="0" borderId="0" xfId="0" applyNumberFormat="1" applyFont="1" applyBorder="1" applyAlignment="1">
      <alignment horizontal="center"/>
    </xf>
    <xf numFmtId="4" fontId="5" fillId="0" borderId="3" xfId="0" applyNumberFormat="1" applyFont="1" applyBorder="1"/>
    <xf numFmtId="0" fontId="5" fillId="0" borderId="14" xfId="0" applyFont="1" applyBorder="1" applyAlignment="1">
      <alignment horizontal="center"/>
    </xf>
    <xf numFmtId="0" fontId="11" fillId="0" borderId="22" xfId="0" applyFont="1" applyBorder="1" applyAlignment="1">
      <alignment wrapText="1"/>
    </xf>
    <xf numFmtId="164" fontId="7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164" fontId="8" fillId="0" borderId="0" xfId="0" applyNumberFormat="1" applyFont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11" fillId="0" borderId="14" xfId="0" applyFont="1" applyBorder="1"/>
    <xf numFmtId="4" fontId="5" fillId="0" borderId="34" xfId="0" applyNumberFormat="1" applyFont="1" applyBorder="1" applyAlignment="1">
      <alignment wrapText="1"/>
    </xf>
    <xf numFmtId="0" fontId="4" fillId="0" borderId="0" xfId="0" applyFont="1" applyAlignment="1">
      <alignment horizontal="left"/>
    </xf>
    <xf numFmtId="4" fontId="5" fillId="0" borderId="26" xfId="0" applyNumberFormat="1" applyFont="1" applyBorder="1" applyAlignment="1">
      <alignment wrapText="1"/>
    </xf>
    <xf numFmtId="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/>
    <xf numFmtId="0" fontId="5" fillId="0" borderId="0" xfId="0" applyFont="1"/>
    <xf numFmtId="164" fontId="5" fillId="0" borderId="16" xfId="0" applyNumberFormat="1" applyFont="1" applyBorder="1"/>
    <xf numFmtId="164" fontId="5" fillId="0" borderId="26" xfId="0" applyNumberFormat="1" applyFont="1" applyBorder="1"/>
    <xf numFmtId="0" fontId="11" fillId="0" borderId="15" xfId="0" applyFont="1" applyBorder="1" applyAlignment="1">
      <alignment wrapText="1"/>
    </xf>
    <xf numFmtId="0" fontId="11" fillId="0" borderId="12" xfId="0" applyFont="1" applyBorder="1"/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4" fontId="5" fillId="0" borderId="40" xfId="0" applyNumberFormat="1" applyFont="1" applyBorder="1"/>
    <xf numFmtId="0" fontId="11" fillId="0" borderId="0" xfId="0" applyFont="1" applyBorder="1"/>
    <xf numFmtId="4" fontId="5" fillId="0" borderId="15" xfId="0" applyNumberFormat="1" applyFont="1" applyBorder="1" applyAlignment="1">
      <alignment wrapText="1"/>
    </xf>
    <xf numFmtId="0" fontId="3" fillId="0" borderId="21" xfId="0" applyFont="1" applyBorder="1" applyAlignment="1">
      <alignment wrapText="1"/>
    </xf>
    <xf numFmtId="4" fontId="5" fillId="0" borderId="37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17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4" fontId="17" fillId="0" borderId="23" xfId="0" applyNumberFormat="1" applyFont="1" applyBorder="1" applyAlignment="1">
      <alignment horizontal="center"/>
    </xf>
    <xf numFmtId="4" fontId="19" fillId="0" borderId="23" xfId="0" applyNumberFormat="1" applyFont="1" applyBorder="1"/>
    <xf numFmtId="4" fontId="18" fillId="0" borderId="0" xfId="0" applyNumberFormat="1" applyFont="1"/>
    <xf numFmtId="0" fontId="18" fillId="0" borderId="0" xfId="0" applyFont="1"/>
    <xf numFmtId="0" fontId="20" fillId="0" borderId="20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18" fillId="0" borderId="40" xfId="0" applyFont="1" applyBorder="1"/>
    <xf numFmtId="0" fontId="18" fillId="0" borderId="23" xfId="0" applyFont="1" applyBorder="1"/>
    <xf numFmtId="0" fontId="18" fillId="0" borderId="21" xfId="0" applyFont="1" applyBorder="1"/>
    <xf numFmtId="4" fontId="18" fillId="3" borderId="23" xfId="0" applyNumberFormat="1" applyFont="1" applyFill="1" applyBorder="1"/>
    <xf numFmtId="0" fontId="18" fillId="3" borderId="23" xfId="0" applyFont="1" applyFill="1" applyBorder="1"/>
    <xf numFmtId="4" fontId="21" fillId="5" borderId="21" xfId="0" applyNumberFormat="1" applyFont="1" applyFill="1" applyBorder="1"/>
    <xf numFmtId="4" fontId="18" fillId="0" borderId="23" xfId="0" applyNumberFormat="1" applyFont="1" applyBorder="1"/>
    <xf numFmtId="0" fontId="18" fillId="0" borderId="23" xfId="0" applyFont="1" applyFill="1" applyBorder="1" applyAlignment="1">
      <alignment horizontal="center"/>
    </xf>
    <xf numFmtId="49" fontId="18" fillId="0" borderId="23" xfId="0" applyNumberFormat="1" applyFont="1" applyFill="1" applyBorder="1" applyAlignment="1">
      <alignment horizontal="center"/>
    </xf>
    <xf numFmtId="4" fontId="18" fillId="0" borderId="23" xfId="0" applyNumberFormat="1" applyFont="1" applyFill="1" applyBorder="1"/>
    <xf numFmtId="0" fontId="18" fillId="0" borderId="23" xfId="0" applyFont="1" applyFill="1" applyBorder="1"/>
    <xf numFmtId="0" fontId="18" fillId="0" borderId="23" xfId="0" applyFont="1" applyBorder="1" applyAlignment="1">
      <alignment horizontal="center"/>
    </xf>
    <xf numFmtId="49" fontId="18" fillId="0" borderId="23" xfId="0" applyNumberFormat="1" applyFont="1" applyBorder="1" applyAlignment="1">
      <alignment horizontal="center"/>
    </xf>
    <xf numFmtId="4" fontId="21" fillId="0" borderId="21" xfId="0" applyNumberFormat="1" applyFont="1" applyBorder="1"/>
    <xf numFmtId="4" fontId="18" fillId="4" borderId="23" xfId="0" applyNumberFormat="1" applyFont="1" applyFill="1" applyBorder="1"/>
    <xf numFmtId="0" fontId="18" fillId="4" borderId="23" xfId="0" applyFont="1" applyFill="1" applyBorder="1"/>
    <xf numFmtId="4" fontId="21" fillId="6" borderId="21" xfId="0" applyNumberFormat="1" applyFont="1" applyFill="1" applyBorder="1"/>
    <xf numFmtId="0" fontId="18" fillId="0" borderId="20" xfId="0" applyFont="1" applyBorder="1" applyAlignment="1">
      <alignment horizontal="center"/>
    </xf>
    <xf numFmtId="4" fontId="19" fillId="0" borderId="21" xfId="0" applyNumberFormat="1" applyFont="1" applyBorder="1"/>
    <xf numFmtId="0" fontId="18" fillId="0" borderId="20" xfId="0" applyFont="1" applyBorder="1"/>
    <xf numFmtId="0" fontId="18" fillId="0" borderId="30" xfId="0" applyFont="1" applyBorder="1"/>
    <xf numFmtId="0" fontId="18" fillId="0" borderId="12" xfId="0" applyFont="1" applyBorder="1"/>
    <xf numFmtId="0" fontId="18" fillId="4" borderId="12" xfId="0" applyFont="1" applyFill="1" applyBorder="1"/>
    <xf numFmtId="4" fontId="18" fillId="4" borderId="12" xfId="0" applyNumberFormat="1" applyFont="1" applyFill="1" applyBorder="1"/>
    <xf numFmtId="0" fontId="18" fillId="4" borderId="20" xfId="0" applyFont="1" applyFill="1" applyBorder="1" applyAlignment="1">
      <alignment horizontal="center"/>
    </xf>
    <xf numFmtId="0" fontId="18" fillId="4" borderId="23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49" fontId="21" fillId="4" borderId="23" xfId="0" applyNumberFormat="1" applyFont="1" applyFill="1" applyBorder="1" applyAlignment="1">
      <alignment horizontal="center"/>
    </xf>
    <xf numFmtId="49" fontId="18" fillId="0" borderId="23" xfId="0" applyNumberFormat="1" applyFont="1" applyFill="1" applyBorder="1"/>
    <xf numFmtId="0" fontId="18" fillId="3" borderId="20" xfId="0" applyFont="1" applyFill="1" applyBorder="1"/>
    <xf numFmtId="0" fontId="18" fillId="3" borderId="20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49" fontId="21" fillId="3" borderId="2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49" fontId="22" fillId="0" borderId="23" xfId="0" applyNumberFormat="1" applyFont="1" applyFill="1" applyBorder="1" applyAlignment="1">
      <alignment horizontal="center"/>
    </xf>
    <xf numFmtId="4" fontId="22" fillId="0" borderId="23" xfId="0" applyNumberFormat="1" applyFont="1" applyFill="1" applyBorder="1"/>
    <xf numFmtId="0" fontId="22" fillId="0" borderId="23" xfId="0" applyFont="1" applyFill="1" applyBorder="1"/>
    <xf numFmtId="4" fontId="22" fillId="0" borderId="23" xfId="0" applyNumberFormat="1" applyFont="1" applyBorder="1"/>
    <xf numFmtId="4" fontId="17" fillId="0" borderId="23" xfId="0" applyNumberFormat="1" applyFont="1" applyBorder="1"/>
    <xf numFmtId="0" fontId="22" fillId="0" borderId="0" xfId="0" applyFont="1"/>
    <xf numFmtId="0" fontId="22" fillId="0" borderId="20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49" fontId="22" fillId="0" borderId="23" xfId="0" applyNumberFormat="1" applyFont="1" applyBorder="1" applyAlignment="1">
      <alignment horizontal="center"/>
    </xf>
    <xf numFmtId="4" fontId="23" fillId="0" borderId="23" xfId="0" applyNumberFormat="1" applyFont="1" applyBorder="1"/>
    <xf numFmtId="0" fontId="22" fillId="0" borderId="23" xfId="0" applyFont="1" applyBorder="1"/>
    <xf numFmtId="4" fontId="17" fillId="0" borderId="21" xfId="0" applyNumberFormat="1" applyFont="1" applyBorder="1"/>
    <xf numFmtId="4" fontId="22" fillId="0" borderId="0" xfId="0" applyNumberFormat="1" applyFont="1"/>
    <xf numFmtId="0" fontId="22" fillId="0" borderId="20" xfId="0" applyFont="1" applyBorder="1"/>
    <xf numFmtId="0" fontId="4" fillId="2" borderId="0" xfId="0" applyFont="1" applyFill="1" applyBorder="1" applyAlignment="1">
      <alignment horizontal="center"/>
    </xf>
    <xf numFmtId="0" fontId="0" fillId="0" borderId="0" xfId="0" applyBorder="1" applyAlignment="1"/>
    <xf numFmtId="0" fontId="6" fillId="2" borderId="0" xfId="0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7" fillId="0" borderId="20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6" xfId="0" applyFont="1" applyBorder="1" applyAlignment="1"/>
    <xf numFmtId="0" fontId="18" fillId="0" borderId="16" xfId="0" applyFont="1" applyBorder="1" applyAlignment="1"/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zoomScaleNormal="100" workbookViewId="0">
      <selection activeCell="O41" sqref="O41"/>
    </sheetView>
  </sheetViews>
  <sheetFormatPr defaultRowHeight="15" x14ac:dyDescent="0.2"/>
  <cols>
    <col min="1" max="1" width="9.140625" style="28" customWidth="1"/>
    <col min="2" max="2" width="11.85546875" style="28" customWidth="1"/>
    <col min="3" max="3" width="8.5703125" style="28" customWidth="1"/>
    <col min="4" max="4" width="9.7109375" style="32" customWidth="1"/>
    <col min="5" max="5" width="9.28515625" style="31" customWidth="1"/>
    <col min="6" max="6" width="64.140625" style="31" customWidth="1"/>
    <col min="7" max="7" width="13" style="31" customWidth="1"/>
    <col min="8" max="8" width="12.5703125" style="128" customWidth="1"/>
    <col min="9" max="9" width="18.85546875" style="3" customWidth="1"/>
    <col min="10" max="10" width="20.42578125" style="4" customWidth="1"/>
    <col min="11" max="11" width="16.140625" style="5" customWidth="1"/>
    <col min="12" max="12" width="11.85546875" style="1" bestFit="1" customWidth="1"/>
    <col min="13" max="14" width="11.7109375" style="1" bestFit="1" customWidth="1"/>
    <col min="15" max="15" width="9.140625" style="1"/>
  </cols>
  <sheetData>
    <row r="1" spans="1:15" ht="15.75" x14ac:dyDescent="0.25">
      <c r="A1" s="211" t="s">
        <v>3</v>
      </c>
      <c r="B1" s="211"/>
      <c r="C1" s="211"/>
      <c r="D1" s="211"/>
      <c r="E1" s="211"/>
      <c r="F1" s="211"/>
      <c r="G1" s="211"/>
      <c r="H1" s="212"/>
      <c r="I1" s="212"/>
    </row>
    <row r="2" spans="1:15" ht="15.75" x14ac:dyDescent="0.25">
      <c r="A2" s="213" t="s">
        <v>154</v>
      </c>
      <c r="B2" s="213"/>
      <c r="C2" s="213"/>
      <c r="D2" s="213"/>
      <c r="E2" s="213"/>
      <c r="F2" s="213"/>
      <c r="G2" s="213"/>
      <c r="H2" s="213"/>
      <c r="I2" s="213"/>
    </row>
    <row r="3" spans="1:15" x14ac:dyDescent="0.2">
      <c r="A3" s="69"/>
      <c r="B3" s="69"/>
      <c r="C3" s="69"/>
      <c r="D3" s="70"/>
      <c r="E3" s="71"/>
      <c r="F3" s="71"/>
      <c r="G3" s="71"/>
      <c r="H3" s="124"/>
      <c r="I3" s="72"/>
    </row>
    <row r="4" spans="1:15" ht="15.75" x14ac:dyDescent="0.25">
      <c r="A4" s="6"/>
      <c r="B4" s="6"/>
      <c r="C4" s="6"/>
      <c r="D4" s="7"/>
      <c r="E4" s="214"/>
      <c r="F4" s="214"/>
      <c r="G4" s="214"/>
      <c r="H4" s="215"/>
      <c r="I4" s="216"/>
    </row>
    <row r="5" spans="1:15" ht="15.75" x14ac:dyDescent="0.25">
      <c r="A5" s="133" t="s">
        <v>88</v>
      </c>
      <c r="B5" s="6"/>
      <c r="C5" s="6"/>
      <c r="D5" s="7"/>
      <c r="E5" s="117"/>
      <c r="F5" s="117"/>
      <c r="G5" s="120"/>
      <c r="H5" s="125"/>
      <c r="I5" s="119"/>
    </row>
    <row r="6" spans="1:15" ht="15.75" x14ac:dyDescent="0.25">
      <c r="A6" s="34"/>
      <c r="B6" s="6"/>
      <c r="C6" s="6"/>
      <c r="D6" s="7"/>
      <c r="E6" s="117"/>
      <c r="F6" s="117"/>
      <c r="G6" s="120"/>
      <c r="H6" s="125"/>
      <c r="I6" s="119"/>
    </row>
    <row r="7" spans="1:15" ht="15.75" x14ac:dyDescent="0.25">
      <c r="A7" s="39" t="s">
        <v>14</v>
      </c>
      <c r="B7" s="6"/>
      <c r="C7" s="6"/>
      <c r="D7" s="7"/>
      <c r="E7" s="117"/>
      <c r="F7" s="117"/>
      <c r="G7" s="120"/>
      <c r="H7" s="125"/>
      <c r="I7" s="119"/>
    </row>
    <row r="8" spans="1:15" ht="15.75" x14ac:dyDescent="0.25">
      <c r="A8" s="39" t="s">
        <v>22</v>
      </c>
      <c r="B8" s="6"/>
      <c r="C8" s="6"/>
      <c r="D8" s="7"/>
      <c r="E8" s="117"/>
      <c r="F8" s="117"/>
      <c r="G8" s="120"/>
      <c r="H8" s="125"/>
      <c r="I8" s="119"/>
    </row>
    <row r="9" spans="1:15" s="137" customFormat="1" ht="16.5" thickBot="1" x14ac:dyDescent="0.3">
      <c r="A9" s="39"/>
      <c r="B9" s="6"/>
      <c r="C9" s="6"/>
      <c r="D9" s="7"/>
      <c r="E9" s="135"/>
      <c r="F9" s="135"/>
      <c r="G9" s="135"/>
      <c r="H9" s="125"/>
      <c r="I9" s="136"/>
      <c r="J9" s="4"/>
      <c r="K9" s="5"/>
      <c r="L9" s="1"/>
      <c r="M9" s="1"/>
      <c r="N9" s="1"/>
      <c r="O9" s="1"/>
    </row>
    <row r="10" spans="1:15" s="137" customFormat="1" ht="30" x14ac:dyDescent="0.2">
      <c r="A10" s="35" t="s">
        <v>2</v>
      </c>
      <c r="B10" s="36" t="s">
        <v>5</v>
      </c>
      <c r="C10" s="36" t="s">
        <v>9</v>
      </c>
      <c r="D10" s="40" t="s">
        <v>0</v>
      </c>
      <c r="E10" s="41" t="s">
        <v>1</v>
      </c>
      <c r="F10" s="42" t="s">
        <v>13</v>
      </c>
      <c r="G10" s="43" t="s">
        <v>11</v>
      </c>
      <c r="H10" s="41" t="s">
        <v>12</v>
      </c>
      <c r="I10" s="149" t="s">
        <v>4</v>
      </c>
      <c r="J10" s="4"/>
      <c r="K10" s="5"/>
      <c r="L10" s="1"/>
      <c r="M10" s="1"/>
      <c r="N10" s="1"/>
      <c r="O10" s="1"/>
    </row>
    <row r="11" spans="1:15" s="137" customFormat="1" ht="16.5" thickBot="1" x14ac:dyDescent="0.3">
      <c r="A11" s="50" t="s">
        <v>8</v>
      </c>
      <c r="B11" s="38" t="s">
        <v>6</v>
      </c>
      <c r="C11" s="38" t="s">
        <v>8</v>
      </c>
      <c r="D11" s="44"/>
      <c r="E11" s="45"/>
      <c r="F11" s="46"/>
      <c r="G11" s="47" t="s">
        <v>10</v>
      </c>
      <c r="H11" s="45" t="s">
        <v>10</v>
      </c>
      <c r="I11" s="150"/>
      <c r="J11" s="4"/>
      <c r="K11" s="5"/>
      <c r="L11" s="1"/>
      <c r="M11" s="1"/>
      <c r="N11" s="1"/>
      <c r="O11" s="1"/>
    </row>
    <row r="12" spans="1:15" s="5" customFormat="1" ht="67.5" customHeight="1" x14ac:dyDescent="0.25">
      <c r="A12" s="57"/>
      <c r="B12" s="76" t="s">
        <v>90</v>
      </c>
      <c r="C12" s="77">
        <v>3013</v>
      </c>
      <c r="D12" s="77"/>
      <c r="E12" s="58"/>
      <c r="F12" s="79" t="s">
        <v>89</v>
      </c>
      <c r="G12" s="11"/>
      <c r="H12" s="107"/>
      <c r="I12" s="151" t="s">
        <v>96</v>
      </c>
      <c r="L12" s="1"/>
      <c r="M12" s="1"/>
      <c r="N12" s="1"/>
      <c r="O12" s="1"/>
    </row>
    <row r="13" spans="1:15" ht="63.75" x14ac:dyDescent="0.2">
      <c r="A13" s="17"/>
      <c r="B13" s="18"/>
      <c r="C13" s="18"/>
      <c r="D13" s="25"/>
      <c r="E13" s="49" t="s">
        <v>18</v>
      </c>
      <c r="F13" s="63" t="s">
        <v>42</v>
      </c>
      <c r="G13" s="19">
        <v>12703</v>
      </c>
      <c r="H13" s="108"/>
      <c r="I13" s="148" t="s">
        <v>28</v>
      </c>
      <c r="J13" s="5"/>
    </row>
    <row r="14" spans="1:15" x14ac:dyDescent="0.2">
      <c r="A14" s="17"/>
      <c r="B14" s="18"/>
      <c r="C14" s="18"/>
      <c r="D14" s="25">
        <v>2334</v>
      </c>
      <c r="E14" s="49" t="s">
        <v>17</v>
      </c>
      <c r="F14" s="33" t="s">
        <v>38</v>
      </c>
      <c r="G14" s="19"/>
      <c r="H14" s="108">
        <v>206.3</v>
      </c>
      <c r="I14" s="15" t="s">
        <v>30</v>
      </c>
    </row>
    <row r="15" spans="1:15" s="4" customFormat="1" x14ac:dyDescent="0.2">
      <c r="A15" s="17"/>
      <c r="B15" s="18"/>
      <c r="C15" s="18"/>
      <c r="D15" s="25">
        <v>3113</v>
      </c>
      <c r="E15" s="49" t="s">
        <v>17</v>
      </c>
      <c r="F15" s="33" t="s">
        <v>39</v>
      </c>
      <c r="G15" s="19"/>
      <c r="H15" s="108">
        <v>2158.3000000000002</v>
      </c>
      <c r="I15" s="15" t="s">
        <v>40</v>
      </c>
      <c r="J15" s="5"/>
      <c r="K15" s="5"/>
      <c r="L15" s="5"/>
      <c r="M15" s="5"/>
      <c r="N15" s="5"/>
      <c r="O15" s="5"/>
    </row>
    <row r="16" spans="1:15" s="4" customFormat="1" x14ac:dyDescent="0.2">
      <c r="A16" s="84"/>
      <c r="B16" s="85"/>
      <c r="C16" s="85"/>
      <c r="D16" s="86">
        <v>5512</v>
      </c>
      <c r="E16" s="95" t="s">
        <v>17</v>
      </c>
      <c r="F16" s="134" t="s">
        <v>41</v>
      </c>
      <c r="G16" s="61"/>
      <c r="H16" s="140">
        <v>217</v>
      </c>
      <c r="I16" s="96" t="s">
        <v>29</v>
      </c>
      <c r="J16" s="5"/>
      <c r="K16" s="5"/>
      <c r="L16" s="5"/>
      <c r="M16" s="5"/>
      <c r="N16" s="5"/>
      <c r="O16" s="5"/>
    </row>
    <row r="17" spans="1:15" s="4" customFormat="1" x14ac:dyDescent="0.2">
      <c r="A17" s="84"/>
      <c r="B17" s="85"/>
      <c r="C17" s="85"/>
      <c r="D17" s="25">
        <v>5512</v>
      </c>
      <c r="E17" s="49" t="s">
        <v>80</v>
      </c>
      <c r="F17" s="33" t="s">
        <v>91</v>
      </c>
      <c r="G17" s="19"/>
      <c r="H17" s="108">
        <v>7921.4</v>
      </c>
      <c r="I17" s="15" t="s">
        <v>92</v>
      </c>
      <c r="J17" s="5"/>
      <c r="K17" s="5"/>
      <c r="L17" s="5"/>
      <c r="M17" s="5"/>
      <c r="N17" s="5"/>
      <c r="O17" s="5"/>
    </row>
    <row r="18" spans="1:15" s="5" customFormat="1" ht="15.75" thickBot="1" x14ac:dyDescent="0.25">
      <c r="A18" s="52"/>
      <c r="B18" s="67"/>
      <c r="C18" s="67"/>
      <c r="D18" s="68">
        <v>2334</v>
      </c>
      <c r="E18" s="53" t="s">
        <v>17</v>
      </c>
      <c r="F18" s="54" t="s">
        <v>93</v>
      </c>
      <c r="G18" s="55"/>
      <c r="H18" s="116">
        <v>2200</v>
      </c>
      <c r="I18" s="56" t="s">
        <v>94</v>
      </c>
      <c r="L18" s="1"/>
      <c r="M18" s="1"/>
      <c r="N18" s="1"/>
      <c r="O18" s="1"/>
    </row>
    <row r="19" spans="1:15" s="5" customFormat="1" ht="15.75" thickBot="1" x14ac:dyDescent="0.25">
      <c r="A19" s="6"/>
      <c r="B19" s="6"/>
      <c r="C19" s="6"/>
      <c r="D19" s="8"/>
      <c r="E19" s="65"/>
      <c r="F19" s="66"/>
      <c r="G19" s="9"/>
      <c r="H19" s="113"/>
      <c r="I19" s="9"/>
      <c r="L19" s="1"/>
      <c r="M19" s="1"/>
      <c r="N19" s="1"/>
      <c r="O19" s="1"/>
    </row>
    <row r="20" spans="1:15" s="5" customFormat="1" ht="48" thickBot="1" x14ac:dyDescent="0.3">
      <c r="A20" s="57"/>
      <c r="B20" s="129" t="s">
        <v>16</v>
      </c>
      <c r="C20" s="130">
        <v>3015</v>
      </c>
      <c r="D20" s="130"/>
      <c r="E20" s="106"/>
      <c r="F20" s="79" t="s">
        <v>95</v>
      </c>
      <c r="G20" s="91"/>
      <c r="H20" s="139"/>
      <c r="I20" s="115" t="s">
        <v>97</v>
      </c>
      <c r="L20" s="1"/>
      <c r="M20" s="1"/>
      <c r="N20" s="1"/>
      <c r="O20" s="1"/>
    </row>
    <row r="21" spans="1:15" s="5" customFormat="1" ht="30" x14ac:dyDescent="0.2">
      <c r="A21" s="10"/>
      <c r="B21" s="122"/>
      <c r="C21" s="122"/>
      <c r="D21" s="88">
        <v>6330</v>
      </c>
      <c r="E21" s="92" t="s">
        <v>99</v>
      </c>
      <c r="F21" s="141" t="s">
        <v>98</v>
      </c>
      <c r="G21" s="14"/>
      <c r="H21" s="110"/>
      <c r="I21" s="121" t="s">
        <v>105</v>
      </c>
      <c r="L21" s="1"/>
      <c r="M21" s="1"/>
      <c r="N21" s="1"/>
      <c r="O21" s="1"/>
    </row>
    <row r="22" spans="1:15" s="5" customFormat="1" x14ac:dyDescent="0.2">
      <c r="A22" s="143"/>
      <c r="B22" s="18"/>
      <c r="C22" s="18"/>
      <c r="D22" s="25"/>
      <c r="E22" s="49"/>
      <c r="F22" s="33" t="s">
        <v>100</v>
      </c>
      <c r="G22" s="19">
        <v>7000</v>
      </c>
      <c r="H22" s="108"/>
      <c r="I22" s="15" t="s">
        <v>101</v>
      </c>
      <c r="L22" s="1"/>
      <c r="M22" s="1"/>
      <c r="N22" s="1"/>
      <c r="O22" s="1"/>
    </row>
    <row r="23" spans="1:15" s="5" customFormat="1" x14ac:dyDescent="0.2">
      <c r="A23" s="143"/>
      <c r="B23" s="18"/>
      <c r="C23" s="18"/>
      <c r="D23" s="25"/>
      <c r="E23" s="49"/>
      <c r="F23" s="33" t="s">
        <v>102</v>
      </c>
      <c r="G23" s="19">
        <v>2500</v>
      </c>
      <c r="H23" s="108"/>
      <c r="I23" s="15" t="s">
        <v>103</v>
      </c>
      <c r="L23" s="1"/>
      <c r="M23" s="1"/>
      <c r="N23" s="1"/>
      <c r="O23" s="1"/>
    </row>
    <row r="24" spans="1:15" s="5" customFormat="1" x14ac:dyDescent="0.2">
      <c r="A24" s="143"/>
      <c r="B24" s="18"/>
      <c r="C24" s="18"/>
      <c r="D24" s="25">
        <v>3111</v>
      </c>
      <c r="E24" s="49" t="s">
        <v>17</v>
      </c>
      <c r="F24" s="51" t="s">
        <v>48</v>
      </c>
      <c r="G24" s="19"/>
      <c r="H24" s="108">
        <v>7000</v>
      </c>
      <c r="I24" s="15" t="s">
        <v>101</v>
      </c>
      <c r="L24" s="1"/>
      <c r="M24" s="1"/>
      <c r="N24" s="1"/>
      <c r="O24" s="1"/>
    </row>
    <row r="25" spans="1:15" s="5" customFormat="1" ht="15.75" thickBot="1" x14ac:dyDescent="0.25">
      <c r="A25" s="144"/>
      <c r="B25" s="67"/>
      <c r="C25" s="67"/>
      <c r="D25" s="68">
        <v>3113</v>
      </c>
      <c r="E25" s="53" t="s">
        <v>17</v>
      </c>
      <c r="F25" s="142" t="s">
        <v>104</v>
      </c>
      <c r="G25" s="55"/>
      <c r="H25" s="116">
        <v>2500</v>
      </c>
      <c r="I25" s="56" t="s">
        <v>103</v>
      </c>
      <c r="L25" s="1"/>
      <c r="M25" s="1"/>
      <c r="N25" s="1"/>
      <c r="O25" s="1"/>
    </row>
    <row r="26" spans="1:15" s="5" customFormat="1" x14ac:dyDescent="0.2">
      <c r="A26" s="6"/>
      <c r="B26" s="6"/>
      <c r="C26" s="6"/>
      <c r="D26" s="8"/>
      <c r="E26" s="65"/>
      <c r="F26" s="146"/>
      <c r="G26" s="9"/>
      <c r="H26" s="113"/>
      <c r="I26" s="9"/>
      <c r="L26" s="1"/>
      <c r="M26" s="1"/>
      <c r="N26" s="1"/>
      <c r="O26" s="1"/>
    </row>
    <row r="27" spans="1:15" s="5" customFormat="1" ht="15.75" thickBot="1" x14ac:dyDescent="0.25">
      <c r="A27" s="6"/>
      <c r="B27" s="6"/>
      <c r="C27" s="6"/>
      <c r="D27" s="8"/>
      <c r="E27" s="65"/>
      <c r="F27" s="146"/>
      <c r="G27" s="9"/>
      <c r="H27" s="113"/>
      <c r="I27" s="9"/>
      <c r="L27" s="1"/>
      <c r="M27" s="1"/>
      <c r="N27" s="1"/>
      <c r="O27" s="1"/>
    </row>
    <row r="28" spans="1:15" s="5" customFormat="1" ht="47.25" x14ac:dyDescent="0.25">
      <c r="A28" s="57"/>
      <c r="B28" s="76" t="s">
        <v>19</v>
      </c>
      <c r="C28" s="77">
        <v>7002</v>
      </c>
      <c r="D28" s="77"/>
      <c r="E28" s="62"/>
      <c r="F28" s="79" t="s">
        <v>106</v>
      </c>
      <c r="G28" s="11"/>
      <c r="H28" s="147" t="s">
        <v>108</v>
      </c>
      <c r="I28" s="115" t="s">
        <v>107</v>
      </c>
      <c r="J28" s="4"/>
      <c r="L28" s="1"/>
      <c r="M28" s="1"/>
      <c r="N28" s="1"/>
      <c r="O28" s="1"/>
    </row>
    <row r="29" spans="1:15" s="5" customFormat="1" ht="45" x14ac:dyDescent="0.2">
      <c r="A29" s="10"/>
      <c r="B29" s="122"/>
      <c r="C29" s="88"/>
      <c r="D29" s="88">
        <v>6330</v>
      </c>
      <c r="E29" s="92" t="s">
        <v>15</v>
      </c>
      <c r="F29" s="89" t="s">
        <v>109</v>
      </c>
      <c r="G29" s="14">
        <v>720</v>
      </c>
      <c r="H29" s="110"/>
      <c r="I29" s="121"/>
      <c r="J29" s="4"/>
      <c r="L29" s="1"/>
      <c r="M29" s="1"/>
      <c r="N29" s="1"/>
      <c r="O29" s="1"/>
    </row>
    <row r="30" spans="1:15" s="5" customFormat="1" ht="45" x14ac:dyDescent="0.2">
      <c r="A30" s="10"/>
      <c r="B30" s="122"/>
      <c r="C30" s="88"/>
      <c r="D30" s="88">
        <v>6330</v>
      </c>
      <c r="E30" s="92" t="s">
        <v>15</v>
      </c>
      <c r="F30" s="89" t="s">
        <v>110</v>
      </c>
      <c r="G30" s="14">
        <f>107.5+86</f>
        <v>193.5</v>
      </c>
      <c r="H30" s="110"/>
      <c r="I30" s="121"/>
      <c r="J30" s="4"/>
      <c r="L30" s="1"/>
      <c r="M30" s="1"/>
      <c r="N30" s="1"/>
      <c r="O30" s="1"/>
    </row>
    <row r="31" spans="1:15" s="5" customFormat="1" ht="45" x14ac:dyDescent="0.2">
      <c r="A31" s="10"/>
      <c r="B31" s="122"/>
      <c r="C31" s="88"/>
      <c r="D31" s="88">
        <v>6330</v>
      </c>
      <c r="E31" s="92" t="s">
        <v>99</v>
      </c>
      <c r="F31" s="89" t="s">
        <v>111</v>
      </c>
      <c r="G31" s="14">
        <f>225+180</f>
        <v>405</v>
      </c>
      <c r="H31" s="110"/>
      <c r="I31" s="121"/>
      <c r="J31" s="4"/>
      <c r="L31" s="1"/>
      <c r="M31" s="1"/>
      <c r="N31" s="1"/>
      <c r="O31" s="1"/>
    </row>
    <row r="32" spans="1:15" s="5" customFormat="1" ht="30" x14ac:dyDescent="0.2">
      <c r="A32" s="10"/>
      <c r="B32" s="122"/>
      <c r="C32" s="88"/>
      <c r="D32" s="88">
        <v>3113</v>
      </c>
      <c r="E32" s="92" t="s">
        <v>44</v>
      </c>
      <c r="F32" s="89" t="s">
        <v>65</v>
      </c>
      <c r="G32" s="14"/>
      <c r="H32" s="110">
        <v>720</v>
      </c>
      <c r="I32" s="121"/>
      <c r="J32" s="4"/>
      <c r="L32" s="1"/>
      <c r="M32" s="1"/>
      <c r="N32" s="1"/>
      <c r="O32" s="1"/>
    </row>
    <row r="33" spans="1:15" s="5" customFormat="1" ht="30" customHeight="1" x14ac:dyDescent="0.2">
      <c r="A33" s="10"/>
      <c r="B33" s="122"/>
      <c r="C33" s="88"/>
      <c r="D33" s="88">
        <v>3111</v>
      </c>
      <c r="E33" s="92" t="s">
        <v>44</v>
      </c>
      <c r="F33" s="89" t="s">
        <v>71</v>
      </c>
      <c r="G33" s="14"/>
      <c r="H33" s="110">
        <v>193.5</v>
      </c>
      <c r="I33" s="121"/>
      <c r="J33" s="4"/>
      <c r="L33" s="1"/>
      <c r="M33" s="1"/>
      <c r="N33" s="1"/>
      <c r="O33" s="1"/>
    </row>
    <row r="34" spans="1:15" s="5" customFormat="1" ht="30.75" thickBot="1" x14ac:dyDescent="0.25">
      <c r="A34" s="52"/>
      <c r="B34" s="67"/>
      <c r="C34" s="68"/>
      <c r="D34" s="68">
        <v>3111</v>
      </c>
      <c r="E34" s="53" t="s">
        <v>46</v>
      </c>
      <c r="F34" s="73" t="s">
        <v>112</v>
      </c>
      <c r="G34" s="55"/>
      <c r="H34" s="116">
        <v>405</v>
      </c>
      <c r="I34" s="56"/>
      <c r="J34" s="4"/>
      <c r="L34" s="1"/>
      <c r="M34" s="1"/>
      <c r="N34" s="1"/>
      <c r="O34" s="1"/>
    </row>
    <row r="35" spans="1:15" s="5" customFormat="1" ht="15.75" thickBot="1" x14ac:dyDescent="0.25">
      <c r="A35" s="26"/>
      <c r="B35" s="26"/>
      <c r="C35" s="59"/>
      <c r="D35" s="59"/>
      <c r="E35" s="60"/>
      <c r="F35" s="75"/>
      <c r="G35" s="27"/>
      <c r="H35" s="111"/>
      <c r="I35" s="27"/>
      <c r="J35" s="4"/>
      <c r="L35" s="1"/>
      <c r="M35" s="1"/>
      <c r="N35" s="1"/>
      <c r="O35" s="1"/>
    </row>
    <row r="36" spans="1:15" s="5" customFormat="1" ht="47.25" x14ac:dyDescent="0.25">
      <c r="A36" s="57"/>
      <c r="B36" s="76" t="s">
        <v>114</v>
      </c>
      <c r="C36" s="77">
        <v>3014</v>
      </c>
      <c r="D36" s="77"/>
      <c r="E36" s="62"/>
      <c r="F36" s="79" t="s">
        <v>113</v>
      </c>
      <c r="G36" s="11"/>
      <c r="H36" s="147" t="s">
        <v>117</v>
      </c>
      <c r="I36" s="115" t="s">
        <v>115</v>
      </c>
      <c r="J36" s="4"/>
      <c r="L36" s="1"/>
      <c r="M36" s="1"/>
      <c r="N36" s="1"/>
      <c r="O36" s="1"/>
    </row>
    <row r="37" spans="1:15" s="5" customFormat="1" x14ac:dyDescent="0.2">
      <c r="A37" s="17"/>
      <c r="B37" s="18"/>
      <c r="C37" s="18"/>
      <c r="D37" s="25">
        <v>6330</v>
      </c>
      <c r="E37" s="98" t="s">
        <v>15</v>
      </c>
      <c r="F37" s="99" t="s">
        <v>7</v>
      </c>
      <c r="G37" s="20">
        <v>2972.1</v>
      </c>
      <c r="H37" s="109"/>
      <c r="I37" s="15"/>
      <c r="J37" s="4"/>
      <c r="L37" s="1"/>
      <c r="M37" s="1"/>
      <c r="N37" s="1"/>
      <c r="O37" s="1"/>
    </row>
    <row r="38" spans="1:15" s="5" customFormat="1" x14ac:dyDescent="0.2">
      <c r="A38" s="17"/>
      <c r="B38" s="18"/>
      <c r="C38" s="18"/>
      <c r="D38" s="25">
        <v>6330</v>
      </c>
      <c r="E38" s="98" t="s">
        <v>15</v>
      </c>
      <c r="F38" s="99" t="s">
        <v>116</v>
      </c>
      <c r="G38" s="14">
        <v>115</v>
      </c>
      <c r="H38" s="110"/>
      <c r="I38" s="15"/>
      <c r="J38" s="4"/>
      <c r="L38" s="1"/>
      <c r="M38" s="1"/>
      <c r="N38" s="1"/>
      <c r="O38" s="1"/>
    </row>
    <row r="39" spans="1:15" s="5" customFormat="1" x14ac:dyDescent="0.2">
      <c r="A39" s="17"/>
      <c r="B39" s="18"/>
      <c r="C39" s="18"/>
      <c r="D39" s="48">
        <v>5213</v>
      </c>
      <c r="E39" s="92"/>
      <c r="F39" s="131" t="s">
        <v>118</v>
      </c>
      <c r="G39" s="14"/>
      <c r="H39" s="110"/>
      <c r="I39" s="15"/>
      <c r="J39" s="4"/>
      <c r="L39" s="1"/>
      <c r="M39" s="1"/>
      <c r="N39" s="1"/>
      <c r="O39" s="1"/>
    </row>
    <row r="40" spans="1:15" s="5" customFormat="1" x14ac:dyDescent="0.2">
      <c r="A40" s="17"/>
      <c r="B40" s="18"/>
      <c r="C40" s="18"/>
      <c r="D40" s="48">
        <v>5213</v>
      </c>
      <c r="E40" s="92" t="s">
        <v>82</v>
      </c>
      <c r="F40" s="131" t="s">
        <v>67</v>
      </c>
      <c r="G40" s="14"/>
      <c r="H40" s="110">
        <v>150</v>
      </c>
      <c r="I40" s="15"/>
      <c r="J40" s="4"/>
      <c r="L40" s="1"/>
      <c r="M40" s="1"/>
      <c r="N40" s="1"/>
      <c r="O40" s="1"/>
    </row>
    <row r="41" spans="1:15" s="5" customFormat="1" x14ac:dyDescent="0.2">
      <c r="A41" s="17"/>
      <c r="B41" s="18"/>
      <c r="C41" s="18"/>
      <c r="D41" s="48">
        <v>5213</v>
      </c>
      <c r="E41" s="92" t="s">
        <v>66</v>
      </c>
      <c r="F41" s="131" t="s">
        <v>81</v>
      </c>
      <c r="G41" s="14"/>
      <c r="H41" s="110">
        <v>550</v>
      </c>
      <c r="I41" s="15"/>
      <c r="J41" s="4"/>
      <c r="L41" s="1"/>
      <c r="M41" s="1"/>
      <c r="N41" s="1"/>
      <c r="O41" s="1"/>
    </row>
    <row r="42" spans="1:15" s="5" customFormat="1" x14ac:dyDescent="0.2">
      <c r="A42" s="17"/>
      <c r="B42" s="18"/>
      <c r="C42" s="18"/>
      <c r="D42" s="48">
        <v>5213</v>
      </c>
      <c r="E42" s="92" t="s">
        <v>49</v>
      </c>
      <c r="F42" s="131" t="s">
        <v>68</v>
      </c>
      <c r="G42" s="14"/>
      <c r="H42" s="110">
        <v>500</v>
      </c>
      <c r="I42" s="15"/>
      <c r="J42" s="4"/>
      <c r="L42" s="1"/>
      <c r="M42" s="1"/>
      <c r="N42" s="1"/>
      <c r="O42" s="1"/>
    </row>
    <row r="43" spans="1:15" s="5" customFormat="1" x14ac:dyDescent="0.2">
      <c r="A43" s="17"/>
      <c r="B43" s="18"/>
      <c r="C43" s="18"/>
      <c r="D43" s="48">
        <v>5213</v>
      </c>
      <c r="E43" s="92" t="s">
        <v>87</v>
      </c>
      <c r="F43" s="131" t="s">
        <v>120</v>
      </c>
      <c r="G43" s="14"/>
      <c r="H43" s="110">
        <v>37.1</v>
      </c>
      <c r="I43" s="15"/>
      <c r="J43" s="4"/>
      <c r="L43" s="1"/>
      <c r="M43" s="1"/>
      <c r="N43" s="1"/>
      <c r="O43" s="1"/>
    </row>
    <row r="44" spans="1:15" s="5" customFormat="1" x14ac:dyDescent="0.2">
      <c r="A44" s="17"/>
      <c r="B44" s="18"/>
      <c r="C44" s="18"/>
      <c r="D44" s="48">
        <v>5213</v>
      </c>
      <c r="E44" s="92" t="s">
        <v>21</v>
      </c>
      <c r="F44" s="131" t="s">
        <v>69</v>
      </c>
      <c r="G44" s="14"/>
      <c r="H44" s="110">
        <v>50</v>
      </c>
      <c r="I44" s="15"/>
      <c r="J44" s="4"/>
      <c r="L44" s="1"/>
      <c r="M44" s="1"/>
      <c r="N44" s="1"/>
      <c r="O44" s="1"/>
    </row>
    <row r="45" spans="1:15" s="5" customFormat="1" x14ac:dyDescent="0.2">
      <c r="A45" s="17"/>
      <c r="B45" s="18"/>
      <c r="C45" s="18"/>
      <c r="D45" s="48">
        <v>5213</v>
      </c>
      <c r="E45" s="92" t="s">
        <v>119</v>
      </c>
      <c r="F45" s="100" t="s">
        <v>121</v>
      </c>
      <c r="G45" s="14"/>
      <c r="H45" s="110">
        <v>200</v>
      </c>
      <c r="I45" s="15"/>
      <c r="J45" s="4"/>
      <c r="L45" s="1"/>
      <c r="M45" s="1"/>
      <c r="N45" s="1"/>
      <c r="O45" s="1"/>
    </row>
    <row r="46" spans="1:15" s="5" customFormat="1" x14ac:dyDescent="0.2">
      <c r="A46" s="17"/>
      <c r="B46" s="18"/>
      <c r="C46" s="25"/>
      <c r="D46" s="48">
        <v>5213</v>
      </c>
      <c r="E46" s="92" t="s">
        <v>20</v>
      </c>
      <c r="F46" s="100" t="s">
        <v>122</v>
      </c>
      <c r="G46" s="14"/>
      <c r="H46" s="110">
        <v>1000</v>
      </c>
      <c r="I46" s="15"/>
      <c r="J46" s="4"/>
      <c r="L46" s="1"/>
      <c r="M46" s="1"/>
      <c r="N46" s="1"/>
      <c r="O46" s="1"/>
    </row>
    <row r="47" spans="1:15" s="5" customFormat="1" ht="15.75" thickBot="1" x14ac:dyDescent="0.25">
      <c r="A47" s="17"/>
      <c r="B47" s="18"/>
      <c r="C47" s="18"/>
      <c r="D47" s="48">
        <v>5213</v>
      </c>
      <c r="E47" s="92" t="s">
        <v>47</v>
      </c>
      <c r="F47" s="100" t="s">
        <v>123</v>
      </c>
      <c r="G47" s="14"/>
      <c r="H47" s="110">
        <v>600</v>
      </c>
      <c r="I47" s="15"/>
      <c r="J47" s="4"/>
      <c r="L47" s="1"/>
      <c r="M47" s="1"/>
      <c r="N47" s="1"/>
      <c r="O47" s="1"/>
    </row>
    <row r="48" spans="1:15" ht="15.75" thickBot="1" x14ac:dyDescent="0.25">
      <c r="A48" s="26"/>
      <c r="B48" s="26"/>
      <c r="C48" s="26"/>
      <c r="D48" s="59"/>
      <c r="E48" s="60"/>
      <c r="F48" s="75"/>
      <c r="G48" s="27"/>
      <c r="H48" s="111"/>
      <c r="I48" s="75"/>
      <c r="L48" s="21"/>
    </row>
    <row r="49" spans="1:15" ht="45.75" x14ac:dyDescent="0.25">
      <c r="A49" s="57"/>
      <c r="B49" s="76" t="s">
        <v>31</v>
      </c>
      <c r="C49" s="77">
        <v>3020</v>
      </c>
      <c r="D49" s="77"/>
      <c r="E49" s="62"/>
      <c r="F49" s="79" t="s">
        <v>124</v>
      </c>
      <c r="G49" s="11"/>
      <c r="H49" s="107"/>
      <c r="I49" s="115" t="s">
        <v>125</v>
      </c>
      <c r="L49" s="21"/>
    </row>
    <row r="50" spans="1:15" s="4" customFormat="1" x14ac:dyDescent="0.2">
      <c r="A50" s="17"/>
      <c r="B50" s="18"/>
      <c r="C50" s="18"/>
      <c r="D50" s="25">
        <v>6330</v>
      </c>
      <c r="E50" s="98" t="s">
        <v>15</v>
      </c>
      <c r="F50" s="99" t="s">
        <v>7</v>
      </c>
      <c r="G50" s="19">
        <v>17.100000000000001</v>
      </c>
      <c r="H50" s="108"/>
      <c r="I50" s="97" t="s">
        <v>27</v>
      </c>
      <c r="K50" s="5"/>
      <c r="L50" s="5"/>
      <c r="M50" s="5"/>
      <c r="N50" s="5"/>
      <c r="O50" s="5"/>
    </row>
    <row r="51" spans="1:15" ht="15.75" thickBot="1" x14ac:dyDescent="0.25">
      <c r="A51" s="17"/>
      <c r="B51" s="18"/>
      <c r="C51" s="18"/>
      <c r="D51" s="25">
        <v>6171</v>
      </c>
      <c r="E51" s="49" t="s">
        <v>45</v>
      </c>
      <c r="F51" s="63" t="s">
        <v>70</v>
      </c>
      <c r="G51" s="19"/>
      <c r="H51" s="108">
        <v>17.100000000000001</v>
      </c>
      <c r="I51" s="97" t="s">
        <v>27</v>
      </c>
    </row>
    <row r="52" spans="1:15" ht="15.75" thickBot="1" x14ac:dyDescent="0.25">
      <c r="A52" s="29"/>
      <c r="B52" s="29"/>
      <c r="C52" s="29"/>
      <c r="D52" s="40"/>
      <c r="E52" s="64"/>
      <c r="F52" s="87"/>
      <c r="G52" s="37"/>
      <c r="H52" s="112"/>
      <c r="I52" s="87"/>
    </row>
    <row r="53" spans="1:15" s="4" customFormat="1" ht="47.25" x14ac:dyDescent="0.25">
      <c r="A53" s="57"/>
      <c r="B53" s="76" t="s">
        <v>32</v>
      </c>
      <c r="C53" s="76">
        <v>3022</v>
      </c>
      <c r="D53" s="77"/>
      <c r="E53" s="62"/>
      <c r="F53" s="79" t="s">
        <v>126</v>
      </c>
      <c r="G53" s="11"/>
      <c r="H53" s="147" t="s">
        <v>128</v>
      </c>
      <c r="I53" s="115" t="s">
        <v>127</v>
      </c>
      <c r="K53" s="5"/>
      <c r="L53" s="5"/>
      <c r="M53" s="5"/>
      <c r="N53" s="5"/>
      <c r="O53" s="5"/>
    </row>
    <row r="54" spans="1:15" s="4" customFormat="1" x14ac:dyDescent="0.2">
      <c r="A54" s="10"/>
      <c r="B54" s="16"/>
      <c r="C54" s="16"/>
      <c r="D54" s="25">
        <v>6330</v>
      </c>
      <c r="E54" s="98" t="s">
        <v>15</v>
      </c>
      <c r="F54" s="99" t="s">
        <v>7</v>
      </c>
      <c r="G54" s="13">
        <v>365</v>
      </c>
      <c r="H54" s="114"/>
      <c r="I54" s="123"/>
      <c r="K54" s="5"/>
      <c r="L54" s="5"/>
      <c r="M54" s="5"/>
      <c r="N54" s="5"/>
      <c r="O54" s="5"/>
    </row>
    <row r="55" spans="1:15" s="4" customFormat="1" x14ac:dyDescent="0.2">
      <c r="A55" s="10"/>
      <c r="B55" s="16"/>
      <c r="C55" s="16"/>
      <c r="D55" s="48">
        <v>5512</v>
      </c>
      <c r="E55" s="92"/>
      <c r="F55" s="131" t="s">
        <v>129</v>
      </c>
      <c r="G55" s="13"/>
      <c r="H55" s="114"/>
      <c r="I55" s="123"/>
      <c r="K55" s="5"/>
      <c r="L55" s="5"/>
      <c r="M55" s="5"/>
      <c r="N55" s="5"/>
      <c r="O55" s="5"/>
    </row>
    <row r="56" spans="1:15" s="4" customFormat="1" x14ac:dyDescent="0.2">
      <c r="A56" s="10"/>
      <c r="B56" s="16"/>
      <c r="C56" s="16"/>
      <c r="D56" s="48">
        <v>5512</v>
      </c>
      <c r="E56" s="92" t="s">
        <v>85</v>
      </c>
      <c r="F56" s="131" t="s">
        <v>86</v>
      </c>
      <c r="G56" s="13"/>
      <c r="H56" s="114">
        <v>40</v>
      </c>
      <c r="I56" s="123"/>
      <c r="K56" s="5"/>
      <c r="L56" s="5"/>
      <c r="M56" s="5"/>
      <c r="N56" s="5"/>
      <c r="O56" s="5"/>
    </row>
    <row r="57" spans="1:15" s="4" customFormat="1" x14ac:dyDescent="0.2">
      <c r="A57" s="10"/>
      <c r="B57" s="16"/>
      <c r="C57" s="16"/>
      <c r="D57" s="48">
        <v>5512</v>
      </c>
      <c r="E57" s="92" t="s">
        <v>66</v>
      </c>
      <c r="F57" s="131" t="s">
        <v>81</v>
      </c>
      <c r="G57" s="13"/>
      <c r="H57" s="114">
        <v>20</v>
      </c>
      <c r="I57" s="123"/>
      <c r="K57" s="5"/>
      <c r="L57" s="5"/>
      <c r="M57" s="5"/>
      <c r="N57" s="5"/>
      <c r="O57" s="5"/>
    </row>
    <row r="58" spans="1:15" s="4" customFormat="1" x14ac:dyDescent="0.2">
      <c r="A58" s="10"/>
      <c r="B58" s="16"/>
      <c r="C58" s="16"/>
      <c r="D58" s="48">
        <v>5512</v>
      </c>
      <c r="E58" s="92" t="s">
        <v>87</v>
      </c>
      <c r="F58" s="131" t="s">
        <v>130</v>
      </c>
      <c r="G58" s="13"/>
      <c r="H58" s="114">
        <v>40</v>
      </c>
      <c r="I58" s="123"/>
      <c r="K58" s="5"/>
      <c r="L58" s="5"/>
      <c r="M58" s="5"/>
      <c r="N58" s="5"/>
      <c r="O58" s="5"/>
    </row>
    <row r="59" spans="1:15" s="4" customFormat="1" x14ac:dyDescent="0.2">
      <c r="A59" s="10"/>
      <c r="B59" s="16"/>
      <c r="C59" s="16"/>
      <c r="D59" s="48">
        <v>5512</v>
      </c>
      <c r="E59" s="102" t="s">
        <v>21</v>
      </c>
      <c r="F59" s="82" t="s">
        <v>69</v>
      </c>
      <c r="G59" s="13"/>
      <c r="H59" s="114">
        <v>15</v>
      </c>
      <c r="I59" s="123"/>
      <c r="K59" s="5"/>
      <c r="L59" s="5"/>
      <c r="M59" s="5"/>
      <c r="N59" s="5"/>
      <c r="O59" s="5"/>
    </row>
    <row r="60" spans="1:15" s="22" customFormat="1" ht="15.75" thickBot="1" x14ac:dyDescent="0.25">
      <c r="A60" s="52"/>
      <c r="B60" s="67"/>
      <c r="C60" s="67"/>
      <c r="D60" s="48">
        <v>5512</v>
      </c>
      <c r="E60" s="53" t="s">
        <v>43</v>
      </c>
      <c r="F60" s="73" t="s">
        <v>131</v>
      </c>
      <c r="G60" s="55"/>
      <c r="H60" s="116">
        <v>250</v>
      </c>
      <c r="I60" s="56"/>
      <c r="K60" s="23"/>
      <c r="L60" s="23"/>
      <c r="M60" s="23"/>
      <c r="N60" s="23"/>
      <c r="O60" s="23"/>
    </row>
    <row r="61" spans="1:15" s="22" customFormat="1" ht="15.75" thickBot="1" x14ac:dyDescent="0.25">
      <c r="A61" s="26"/>
      <c r="B61" s="26"/>
      <c r="C61" s="26"/>
      <c r="D61" s="74"/>
      <c r="E61" s="60"/>
      <c r="F61" s="75"/>
      <c r="G61" s="27"/>
      <c r="H61" s="111"/>
      <c r="I61" s="27"/>
      <c r="K61" s="23"/>
      <c r="L61" s="23"/>
      <c r="M61" s="23"/>
      <c r="N61" s="23"/>
      <c r="O61" s="23"/>
    </row>
    <row r="62" spans="1:15" s="22" customFormat="1" ht="47.25" x14ac:dyDescent="0.25">
      <c r="A62" s="10"/>
      <c r="B62" s="16" t="s">
        <v>33</v>
      </c>
      <c r="C62" s="16">
        <v>3028</v>
      </c>
      <c r="D62" s="48"/>
      <c r="E62" s="103"/>
      <c r="F62" s="79" t="s">
        <v>132</v>
      </c>
      <c r="G62" s="13"/>
      <c r="H62" s="147" t="s">
        <v>134</v>
      </c>
      <c r="I62" s="132" t="s">
        <v>133</v>
      </c>
      <c r="K62" s="23"/>
      <c r="L62" s="23"/>
      <c r="M62" s="23"/>
      <c r="N62" s="23"/>
      <c r="O62" s="23"/>
    </row>
    <row r="63" spans="1:15" s="22" customFormat="1" ht="45" x14ac:dyDescent="0.2">
      <c r="A63" s="10"/>
      <c r="B63" s="16"/>
      <c r="C63" s="16"/>
      <c r="D63" s="48">
        <v>6330</v>
      </c>
      <c r="E63" s="92">
        <v>4251</v>
      </c>
      <c r="F63" s="63" t="s">
        <v>137</v>
      </c>
      <c r="G63" s="13">
        <v>1000</v>
      </c>
      <c r="H63" s="114"/>
      <c r="I63" s="94" t="s">
        <v>135</v>
      </c>
      <c r="K63" s="23"/>
      <c r="L63" s="23"/>
      <c r="M63" s="23"/>
      <c r="N63" s="23"/>
      <c r="O63" s="23"/>
    </row>
    <row r="64" spans="1:15" s="22" customFormat="1" ht="45" x14ac:dyDescent="0.2">
      <c r="A64" s="10"/>
      <c r="B64" s="16"/>
      <c r="C64" s="16"/>
      <c r="D64" s="48">
        <v>6330</v>
      </c>
      <c r="E64" s="92" t="s">
        <v>99</v>
      </c>
      <c r="F64" s="63" t="s">
        <v>138</v>
      </c>
      <c r="G64" s="13">
        <v>300</v>
      </c>
      <c r="H64" s="114"/>
      <c r="I64" s="94" t="s">
        <v>136</v>
      </c>
      <c r="K64" s="23"/>
      <c r="L64" s="23"/>
      <c r="M64" s="23"/>
      <c r="N64" s="23"/>
      <c r="O64" s="23"/>
    </row>
    <row r="65" spans="1:15" s="22" customFormat="1" x14ac:dyDescent="0.2">
      <c r="A65" s="10"/>
      <c r="B65" s="16"/>
      <c r="C65" s="16"/>
      <c r="D65" s="48">
        <v>5512</v>
      </c>
      <c r="E65" s="92">
        <v>6121</v>
      </c>
      <c r="F65" s="89" t="s">
        <v>139</v>
      </c>
      <c r="G65" s="13"/>
      <c r="H65" s="114">
        <v>1000</v>
      </c>
      <c r="I65" s="94" t="s">
        <v>135</v>
      </c>
      <c r="K65" s="23"/>
      <c r="L65" s="23"/>
      <c r="M65" s="23"/>
      <c r="N65" s="23"/>
      <c r="O65" s="23"/>
    </row>
    <row r="66" spans="1:15" ht="15.75" thickBot="1" x14ac:dyDescent="0.25">
      <c r="A66" s="84"/>
      <c r="B66" s="85"/>
      <c r="C66" s="85"/>
      <c r="D66" s="86">
        <v>5512</v>
      </c>
      <c r="E66" s="101" t="s">
        <v>47</v>
      </c>
      <c r="F66" s="105" t="s">
        <v>140</v>
      </c>
      <c r="G66" s="61"/>
      <c r="H66" s="140">
        <v>300</v>
      </c>
      <c r="I66" s="145" t="s">
        <v>136</v>
      </c>
      <c r="J66" s="2"/>
    </row>
    <row r="67" spans="1:15" s="137" customFormat="1" ht="15.75" thickBot="1" x14ac:dyDescent="0.25">
      <c r="A67" s="29"/>
      <c r="B67" s="29"/>
      <c r="C67" s="29"/>
      <c r="D67" s="40"/>
      <c r="E67" s="64"/>
      <c r="F67" s="87"/>
      <c r="G67" s="37"/>
      <c r="H67" s="112"/>
      <c r="I67" s="37"/>
      <c r="J67" s="2"/>
      <c r="K67" s="5"/>
      <c r="L67" s="1"/>
      <c r="M67" s="1"/>
      <c r="N67" s="1"/>
      <c r="O67" s="1"/>
    </row>
    <row r="68" spans="1:15" s="5" customFormat="1" ht="41.25" customHeight="1" x14ac:dyDescent="0.25">
      <c r="A68" s="57"/>
      <c r="B68" s="76" t="s">
        <v>34</v>
      </c>
      <c r="C68" s="76">
        <v>1802</v>
      </c>
      <c r="D68" s="78"/>
      <c r="E68" s="62"/>
      <c r="F68" s="79" t="s">
        <v>141</v>
      </c>
      <c r="G68" s="11"/>
      <c r="H68" s="107"/>
      <c r="I68" s="12"/>
      <c r="J68" s="2"/>
      <c r="L68" s="1"/>
      <c r="M68" s="1"/>
      <c r="N68" s="1"/>
      <c r="O68" s="1"/>
    </row>
    <row r="69" spans="1:15" s="5" customFormat="1" x14ac:dyDescent="0.2">
      <c r="A69" s="17"/>
      <c r="B69" s="18"/>
      <c r="C69" s="18"/>
      <c r="D69" s="25">
        <v>6171</v>
      </c>
      <c r="E69" s="98" t="s">
        <v>142</v>
      </c>
      <c r="F69" s="63" t="s">
        <v>143</v>
      </c>
      <c r="G69" s="19">
        <v>86.5</v>
      </c>
      <c r="H69" s="108"/>
      <c r="I69" s="15"/>
      <c r="J69" s="2"/>
      <c r="L69" s="1"/>
      <c r="M69" s="1"/>
      <c r="N69" s="1"/>
      <c r="O69" s="1"/>
    </row>
    <row r="70" spans="1:15" s="5" customFormat="1" ht="15.75" thickBot="1" x14ac:dyDescent="0.25">
      <c r="A70" s="52"/>
      <c r="B70" s="67"/>
      <c r="C70" s="67"/>
      <c r="D70" s="68">
        <v>3113</v>
      </c>
      <c r="E70" s="53" t="s">
        <v>43</v>
      </c>
      <c r="F70" s="73" t="s">
        <v>144</v>
      </c>
      <c r="G70" s="55"/>
      <c r="H70" s="116">
        <v>86.5</v>
      </c>
      <c r="I70" s="56"/>
      <c r="J70" s="2"/>
      <c r="L70" s="1"/>
      <c r="M70" s="1"/>
      <c r="N70" s="1"/>
      <c r="O70" s="1"/>
    </row>
    <row r="71" spans="1:15" s="5" customFormat="1" ht="15.75" thickBot="1" x14ac:dyDescent="0.25">
      <c r="A71" s="6"/>
      <c r="B71" s="6"/>
      <c r="C71" s="6"/>
      <c r="D71" s="93"/>
      <c r="E71" s="65"/>
      <c r="F71" s="9"/>
      <c r="G71" s="9"/>
      <c r="H71" s="113"/>
      <c r="I71" s="9"/>
      <c r="J71" s="24"/>
      <c r="L71" s="1"/>
      <c r="M71" s="1"/>
      <c r="N71" s="1"/>
      <c r="O71" s="1"/>
    </row>
    <row r="72" spans="1:15" s="5" customFormat="1" ht="31.5" x14ac:dyDescent="0.25">
      <c r="A72" s="57"/>
      <c r="B72" s="76" t="s">
        <v>146</v>
      </c>
      <c r="C72" s="76">
        <v>1803</v>
      </c>
      <c r="D72" s="78"/>
      <c r="E72" s="62"/>
      <c r="F72" s="79" t="s">
        <v>145</v>
      </c>
      <c r="G72" s="11"/>
      <c r="H72" s="107"/>
      <c r="I72" s="12"/>
      <c r="J72" s="24"/>
      <c r="L72" s="1"/>
      <c r="M72" s="1"/>
      <c r="N72" s="1"/>
      <c r="O72" s="1"/>
    </row>
    <row r="73" spans="1:15" s="5" customFormat="1" x14ac:dyDescent="0.2">
      <c r="A73" s="17"/>
      <c r="B73" s="18"/>
      <c r="C73" s="18"/>
      <c r="D73" s="25">
        <v>6409</v>
      </c>
      <c r="E73" s="98" t="s">
        <v>20</v>
      </c>
      <c r="F73" s="99" t="s">
        <v>35</v>
      </c>
      <c r="G73" s="19"/>
      <c r="H73" s="108">
        <v>-53.5</v>
      </c>
      <c r="I73" s="15"/>
      <c r="J73" s="24"/>
      <c r="L73" s="1"/>
      <c r="M73" s="1"/>
      <c r="N73" s="1"/>
      <c r="O73" s="1"/>
    </row>
    <row r="74" spans="1:15" s="5" customFormat="1" x14ac:dyDescent="0.2">
      <c r="A74" s="17"/>
      <c r="B74" s="18"/>
      <c r="C74" s="18"/>
      <c r="D74" s="25">
        <v>3314</v>
      </c>
      <c r="E74" s="98" t="s">
        <v>147</v>
      </c>
      <c r="F74" s="99" t="s">
        <v>150</v>
      </c>
      <c r="G74" s="19"/>
      <c r="H74" s="108">
        <v>36.200000000000003</v>
      </c>
      <c r="I74" s="15"/>
      <c r="J74" s="24"/>
      <c r="L74" s="1"/>
      <c r="M74" s="1"/>
      <c r="N74" s="1"/>
      <c r="O74" s="1"/>
    </row>
    <row r="75" spans="1:15" s="5" customFormat="1" x14ac:dyDescent="0.2">
      <c r="A75" s="17"/>
      <c r="B75" s="18"/>
      <c r="C75" s="18"/>
      <c r="D75" s="25">
        <v>3314</v>
      </c>
      <c r="E75" s="98" t="s">
        <v>148</v>
      </c>
      <c r="F75" s="99" t="s">
        <v>151</v>
      </c>
      <c r="G75" s="19"/>
      <c r="H75" s="108">
        <v>9</v>
      </c>
      <c r="I75" s="15"/>
      <c r="J75" s="24"/>
      <c r="L75" s="1"/>
      <c r="M75" s="1"/>
      <c r="N75" s="1"/>
      <c r="O75" s="1"/>
    </row>
    <row r="76" spans="1:15" s="5" customFormat="1" x14ac:dyDescent="0.2">
      <c r="A76" s="17"/>
      <c r="B76" s="18"/>
      <c r="C76" s="18"/>
      <c r="D76" s="25">
        <v>3314</v>
      </c>
      <c r="E76" s="98" t="s">
        <v>149</v>
      </c>
      <c r="F76" s="99" t="s">
        <v>152</v>
      </c>
      <c r="G76" s="19"/>
      <c r="H76" s="108">
        <v>3.3</v>
      </c>
      <c r="I76" s="15"/>
      <c r="J76" s="24"/>
      <c r="L76" s="1"/>
      <c r="M76" s="1"/>
      <c r="N76" s="1"/>
      <c r="O76" s="1"/>
    </row>
    <row r="77" spans="1:15" s="5" customFormat="1" ht="15.75" thickBot="1" x14ac:dyDescent="0.25">
      <c r="A77" s="52"/>
      <c r="B77" s="67"/>
      <c r="C77" s="67"/>
      <c r="D77" s="68">
        <v>3113</v>
      </c>
      <c r="E77" s="53" t="s">
        <v>43</v>
      </c>
      <c r="F77" s="73" t="s">
        <v>144</v>
      </c>
      <c r="G77" s="55"/>
      <c r="H77" s="116">
        <v>5</v>
      </c>
      <c r="I77" s="56"/>
      <c r="J77" s="24"/>
      <c r="L77" s="1"/>
      <c r="M77" s="1"/>
      <c r="N77" s="1"/>
      <c r="O77" s="1"/>
    </row>
    <row r="78" spans="1:15" s="5" customFormat="1" x14ac:dyDescent="0.2">
      <c r="A78" s="6"/>
      <c r="B78" s="6"/>
      <c r="C78" s="6"/>
      <c r="D78" s="93"/>
      <c r="E78" s="65"/>
      <c r="F78" s="90"/>
      <c r="G78" s="9"/>
      <c r="H78" s="113"/>
      <c r="I78" s="9"/>
      <c r="J78" s="24"/>
      <c r="L78" s="1"/>
      <c r="M78" s="1"/>
      <c r="N78" s="1"/>
      <c r="O78" s="1"/>
    </row>
    <row r="79" spans="1:15" s="5" customFormat="1" x14ac:dyDescent="0.2">
      <c r="A79" s="31" t="s">
        <v>153</v>
      </c>
      <c r="B79" s="6"/>
      <c r="C79" s="6"/>
      <c r="D79" s="93"/>
      <c r="E79" s="65"/>
      <c r="F79" s="90"/>
      <c r="G79" s="9"/>
      <c r="H79" s="113"/>
      <c r="I79" s="9"/>
      <c r="J79" s="24"/>
      <c r="L79" s="1"/>
      <c r="M79" s="1"/>
      <c r="N79" s="1"/>
      <c r="O79" s="1"/>
    </row>
    <row r="80" spans="1:15" s="5" customFormat="1" x14ac:dyDescent="0.2">
      <c r="A80" s="31"/>
      <c r="B80" s="6"/>
      <c r="C80" s="6"/>
      <c r="D80" s="93"/>
      <c r="E80" s="65"/>
      <c r="F80" s="90"/>
      <c r="G80" s="9"/>
      <c r="H80" s="113"/>
      <c r="I80" s="9"/>
      <c r="J80" s="24"/>
      <c r="L80" s="1"/>
      <c r="M80" s="1"/>
      <c r="N80" s="1"/>
      <c r="O80" s="1"/>
    </row>
    <row r="81" spans="1:15" s="5" customFormat="1" ht="30" x14ac:dyDescent="0.2">
      <c r="A81" s="6"/>
      <c r="B81" s="6"/>
      <c r="C81" s="6"/>
      <c r="D81" s="93"/>
      <c r="E81" s="65"/>
      <c r="F81" s="31"/>
      <c r="G81" s="83" t="s">
        <v>24</v>
      </c>
      <c r="H81" s="126" t="s">
        <v>25</v>
      </c>
      <c r="I81" s="9"/>
      <c r="J81" s="24"/>
      <c r="L81" s="1"/>
      <c r="M81" s="1"/>
      <c r="N81" s="1"/>
      <c r="O81" s="1"/>
    </row>
    <row r="82" spans="1:15" s="22" customFormat="1" x14ac:dyDescent="0.2">
      <c r="A82" s="104"/>
      <c r="B82" s="104"/>
      <c r="C82" s="104"/>
      <c r="D82" s="93"/>
      <c r="E82" s="65"/>
      <c r="F82" s="138" t="s">
        <v>83</v>
      </c>
      <c r="G82" s="31">
        <v>64231</v>
      </c>
      <c r="H82" s="31">
        <f>64239.2+15674.2</f>
        <v>79913.399999999994</v>
      </c>
      <c r="I82" s="9"/>
      <c r="J82" s="2"/>
      <c r="K82" s="5"/>
      <c r="L82" s="23"/>
      <c r="M82" s="23"/>
      <c r="N82" s="23"/>
      <c r="O82" s="23"/>
    </row>
    <row r="83" spans="1:15" s="22" customFormat="1" x14ac:dyDescent="0.2">
      <c r="A83" s="104"/>
      <c r="B83" s="104"/>
      <c r="C83" s="104"/>
      <c r="D83" s="93"/>
      <c r="E83" s="65"/>
      <c r="F83" s="138" t="s">
        <v>84</v>
      </c>
      <c r="G83" s="31">
        <v>89519</v>
      </c>
      <c r="H83" s="31">
        <f>89527.2+28377.2</f>
        <v>117904.4</v>
      </c>
      <c r="I83" s="9"/>
      <c r="J83" s="2"/>
      <c r="K83" s="5"/>
      <c r="L83" s="23"/>
      <c r="M83" s="23"/>
      <c r="N83" s="23"/>
      <c r="O83" s="23"/>
    </row>
    <row r="84" spans="1:15" s="22" customFormat="1" x14ac:dyDescent="0.2">
      <c r="A84" s="104"/>
      <c r="B84" s="104"/>
      <c r="C84" s="104"/>
      <c r="D84" s="93"/>
      <c r="E84" s="65"/>
      <c r="F84" s="138" t="s">
        <v>23</v>
      </c>
      <c r="G84" s="31">
        <f>G82-G83</f>
        <v>-25288</v>
      </c>
      <c r="H84" s="31">
        <f>H82-H83</f>
        <v>-37991</v>
      </c>
      <c r="I84" s="9"/>
      <c r="J84" s="2"/>
      <c r="K84" s="5"/>
      <c r="L84" s="23"/>
      <c r="M84" s="23"/>
      <c r="N84" s="23"/>
      <c r="O84" s="23"/>
    </row>
    <row r="85" spans="1:15" s="22" customFormat="1" x14ac:dyDescent="0.2">
      <c r="A85" s="104"/>
      <c r="B85" s="104"/>
      <c r="C85" s="104"/>
      <c r="D85" s="93"/>
      <c r="E85" s="65"/>
      <c r="F85" s="31" t="s">
        <v>26</v>
      </c>
      <c r="G85" s="31">
        <v>25288</v>
      </c>
      <c r="H85" s="31">
        <v>37991</v>
      </c>
      <c r="I85" s="9"/>
      <c r="J85" s="2"/>
      <c r="K85" s="5"/>
      <c r="L85" s="23"/>
      <c r="M85" s="23"/>
      <c r="N85" s="23"/>
      <c r="O85" s="23"/>
    </row>
    <row r="86" spans="1:15" s="4" customFormat="1" x14ac:dyDescent="0.2">
      <c r="A86" s="6"/>
      <c r="B86" s="6"/>
      <c r="C86" s="6"/>
      <c r="D86" s="8"/>
      <c r="E86" s="65"/>
      <c r="F86" s="90"/>
      <c r="G86" s="9"/>
      <c r="H86" s="113"/>
      <c r="I86" s="9"/>
      <c r="J86" s="2"/>
      <c r="K86" s="5"/>
      <c r="L86" s="5"/>
      <c r="M86" s="5"/>
      <c r="N86" s="5"/>
      <c r="O86" s="5"/>
    </row>
    <row r="87" spans="1:15" s="4" customFormat="1" x14ac:dyDescent="0.2">
      <c r="A87" s="6"/>
      <c r="B87" s="6"/>
      <c r="C87" s="6"/>
      <c r="D87" s="8"/>
      <c r="E87" s="65"/>
      <c r="F87" s="90"/>
      <c r="G87" s="9"/>
      <c r="H87" s="113"/>
      <c r="I87" s="9"/>
      <c r="J87" s="2"/>
      <c r="K87" s="5"/>
      <c r="L87" s="5"/>
      <c r="M87" s="5"/>
      <c r="N87" s="5"/>
      <c r="O87" s="5"/>
    </row>
    <row r="88" spans="1:15" s="4" customFormat="1" x14ac:dyDescent="0.2">
      <c r="A88" s="6"/>
      <c r="B88" s="6"/>
      <c r="C88" s="6"/>
      <c r="D88" s="8"/>
      <c r="E88" s="65"/>
      <c r="F88" s="9"/>
      <c r="G88" s="9"/>
      <c r="H88" s="113"/>
      <c r="I88" s="9"/>
      <c r="J88" s="2"/>
      <c r="K88" s="5"/>
      <c r="L88" s="5"/>
      <c r="M88" s="5"/>
      <c r="N88" s="5"/>
      <c r="O88" s="5"/>
    </row>
    <row r="89" spans="1:15" s="4" customFormat="1" x14ac:dyDescent="0.2">
      <c r="A89" s="6"/>
      <c r="B89" s="6"/>
      <c r="C89" s="6"/>
      <c r="D89" s="8"/>
      <c r="E89" s="65"/>
      <c r="F89" s="9"/>
      <c r="G89" s="9"/>
      <c r="H89" s="113"/>
      <c r="I89" s="9"/>
      <c r="J89" s="2"/>
      <c r="K89" s="5"/>
      <c r="L89" s="5"/>
      <c r="M89" s="5"/>
      <c r="N89" s="5"/>
      <c r="O89" s="5"/>
    </row>
    <row r="90" spans="1:15" s="4" customFormat="1" x14ac:dyDescent="0.2">
      <c r="A90" s="6"/>
      <c r="B90" s="6"/>
      <c r="C90" s="6"/>
      <c r="D90" s="8"/>
      <c r="E90" s="65"/>
      <c r="F90" s="9"/>
      <c r="G90" s="9"/>
      <c r="H90" s="113"/>
      <c r="I90" s="9"/>
      <c r="J90" s="2"/>
      <c r="K90" s="5"/>
      <c r="L90" s="5"/>
      <c r="M90" s="5"/>
      <c r="N90" s="5"/>
      <c r="O90" s="5"/>
    </row>
    <row r="91" spans="1:15" s="4" customFormat="1" x14ac:dyDescent="0.2">
      <c r="A91" s="6"/>
      <c r="B91" s="6"/>
      <c r="C91" s="6"/>
      <c r="D91" s="8"/>
      <c r="E91" s="65"/>
      <c r="F91" s="9"/>
      <c r="G91" s="81"/>
      <c r="H91" s="127"/>
      <c r="I91" s="9"/>
      <c r="J91" s="2"/>
      <c r="K91" s="5"/>
      <c r="L91" s="5"/>
      <c r="M91" s="5"/>
      <c r="N91" s="5"/>
      <c r="O91" s="5"/>
    </row>
    <row r="92" spans="1:15" s="4" customFormat="1" x14ac:dyDescent="0.2">
      <c r="A92" s="6"/>
      <c r="B92" s="6"/>
      <c r="C92" s="6"/>
      <c r="D92" s="8"/>
      <c r="E92" s="65"/>
      <c r="F92" s="80"/>
      <c r="G92" s="9"/>
      <c r="H92" s="113"/>
      <c r="I92" s="9"/>
      <c r="J92" s="2"/>
      <c r="K92" s="5"/>
      <c r="L92" s="5"/>
      <c r="M92" s="5"/>
      <c r="N92" s="5"/>
      <c r="O92" s="5"/>
    </row>
    <row r="93" spans="1:15" s="4" customFormat="1" x14ac:dyDescent="0.2">
      <c r="A93" s="6"/>
      <c r="B93" s="6"/>
      <c r="C93" s="6"/>
      <c r="D93" s="8"/>
      <c r="E93" s="65"/>
      <c r="F93" s="80"/>
      <c r="G93" s="9"/>
      <c r="H93" s="113"/>
      <c r="I93" s="9"/>
      <c r="J93" s="2"/>
      <c r="K93" s="5"/>
      <c r="L93" s="5"/>
      <c r="M93" s="5"/>
      <c r="N93" s="5"/>
      <c r="O93" s="5"/>
    </row>
    <row r="94" spans="1:15" s="4" customFormat="1" ht="15.75" x14ac:dyDescent="0.25">
      <c r="A94" s="118"/>
      <c r="B94" s="118"/>
      <c r="C94" s="118"/>
      <c r="D94" s="8"/>
      <c r="E94" s="30"/>
      <c r="F94" s="80"/>
      <c r="G94" s="9"/>
      <c r="H94" s="113"/>
      <c r="I94" s="9"/>
      <c r="J94" s="2"/>
      <c r="K94" s="5"/>
      <c r="L94" s="5"/>
      <c r="M94" s="5"/>
      <c r="N94" s="5"/>
      <c r="O94" s="5"/>
    </row>
    <row r="95" spans="1:15" s="4" customFormat="1" x14ac:dyDescent="0.2">
      <c r="A95" s="6"/>
      <c r="B95" s="6"/>
      <c r="C95" s="6"/>
      <c r="D95" s="8"/>
      <c r="E95" s="9"/>
      <c r="F95" s="9"/>
      <c r="G95" s="9"/>
      <c r="H95" s="113"/>
      <c r="I95" s="9"/>
      <c r="J95" s="2"/>
      <c r="K95" s="5"/>
      <c r="L95" s="5"/>
      <c r="M95" s="5"/>
      <c r="N95" s="5"/>
      <c r="O95" s="5"/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2" workbookViewId="0">
      <selection activeCell="O41" sqref="O41"/>
    </sheetView>
  </sheetViews>
  <sheetFormatPr defaultRowHeight="14.25" x14ac:dyDescent="0.2"/>
  <cols>
    <col min="1" max="1" width="9.5703125" style="158" customWidth="1"/>
    <col min="2" max="2" width="8.5703125" style="158" customWidth="1"/>
    <col min="3" max="3" width="12" style="158" customWidth="1"/>
    <col min="4" max="4" width="9.140625" style="158" customWidth="1"/>
    <col min="5" max="5" width="15.7109375" style="158" customWidth="1"/>
    <col min="6" max="6" width="12.5703125" style="158" customWidth="1"/>
    <col min="7" max="7" width="32.28515625" style="158" customWidth="1"/>
    <col min="8" max="8" width="12.85546875" style="158" customWidth="1"/>
    <col min="9" max="9" width="17.42578125" style="158" customWidth="1"/>
    <col min="10" max="10" width="10" style="158" bestFit="1" customWidth="1"/>
    <col min="11" max="16384" width="9.140625" style="158"/>
  </cols>
  <sheetData>
    <row r="1" spans="1:9" ht="15.75" thickBot="1" x14ac:dyDescent="0.3">
      <c r="A1" s="152" t="s">
        <v>50</v>
      </c>
      <c r="B1" s="153" t="s">
        <v>1</v>
      </c>
      <c r="C1" s="153" t="s">
        <v>51</v>
      </c>
      <c r="D1" s="153" t="s">
        <v>52</v>
      </c>
      <c r="E1" s="153" t="s">
        <v>53</v>
      </c>
      <c r="F1" s="153" t="s">
        <v>54</v>
      </c>
      <c r="G1" s="153" t="s">
        <v>55</v>
      </c>
      <c r="H1" s="153" t="s">
        <v>36</v>
      </c>
      <c r="I1" s="154" t="s">
        <v>37</v>
      </c>
    </row>
    <row r="2" spans="1:9" ht="15" x14ac:dyDescent="0.25">
      <c r="A2" s="219" t="s">
        <v>72</v>
      </c>
      <c r="B2" s="220"/>
      <c r="C2" s="220"/>
      <c r="D2" s="220"/>
      <c r="E2" s="220"/>
      <c r="F2" s="220"/>
      <c r="G2" s="221"/>
      <c r="H2" s="222"/>
      <c r="I2" s="161"/>
    </row>
    <row r="3" spans="1:9" ht="15" x14ac:dyDescent="0.25">
      <c r="A3" s="190" t="s">
        <v>56</v>
      </c>
      <c r="B3" s="171"/>
      <c r="C3" s="171"/>
      <c r="D3" s="171"/>
      <c r="E3" s="189"/>
      <c r="F3" s="155" t="s">
        <v>36</v>
      </c>
      <c r="G3" s="162"/>
      <c r="H3" s="162"/>
      <c r="I3" s="163"/>
    </row>
    <row r="4" spans="1:9" x14ac:dyDescent="0.2">
      <c r="A4" s="191">
        <v>6330</v>
      </c>
      <c r="B4" s="192">
        <v>4137</v>
      </c>
      <c r="C4" s="193">
        <v>17050</v>
      </c>
      <c r="D4" s="192">
        <v>400</v>
      </c>
      <c r="E4" s="194" t="s">
        <v>73</v>
      </c>
      <c r="F4" s="164">
        <v>400000</v>
      </c>
      <c r="G4" s="165" t="s">
        <v>57</v>
      </c>
      <c r="H4" s="162"/>
      <c r="I4" s="166">
        <v>0</v>
      </c>
    </row>
    <row r="5" spans="1:9" x14ac:dyDescent="0.2">
      <c r="A5" s="191">
        <v>6330</v>
      </c>
      <c r="B5" s="192">
        <v>4137</v>
      </c>
      <c r="C5" s="193">
        <v>104</v>
      </c>
      <c r="D5" s="192">
        <v>400</v>
      </c>
      <c r="E5" s="194" t="s">
        <v>73</v>
      </c>
      <c r="F5" s="164">
        <v>320000</v>
      </c>
      <c r="G5" s="165" t="s">
        <v>58</v>
      </c>
      <c r="H5" s="167">
        <f>SUM(F4:F5)</f>
        <v>720000</v>
      </c>
      <c r="I5" s="166">
        <v>0</v>
      </c>
    </row>
    <row r="6" spans="1:9" x14ac:dyDescent="0.2">
      <c r="A6" s="191">
        <v>6330</v>
      </c>
      <c r="B6" s="192">
        <v>4137</v>
      </c>
      <c r="C6" s="193">
        <v>17985</v>
      </c>
      <c r="D6" s="192">
        <v>400</v>
      </c>
      <c r="E6" s="194" t="s">
        <v>73</v>
      </c>
      <c r="F6" s="164">
        <v>0</v>
      </c>
      <c r="G6" s="165" t="s">
        <v>59</v>
      </c>
      <c r="H6" s="162"/>
      <c r="I6" s="166">
        <v>0</v>
      </c>
    </row>
    <row r="7" spans="1:9" x14ac:dyDescent="0.2">
      <c r="A7" s="191">
        <v>6330</v>
      </c>
      <c r="B7" s="192">
        <v>4137</v>
      </c>
      <c r="C7" s="193">
        <v>105</v>
      </c>
      <c r="D7" s="192">
        <v>400</v>
      </c>
      <c r="E7" s="194" t="s">
        <v>73</v>
      </c>
      <c r="F7" s="164">
        <v>0</v>
      </c>
      <c r="G7" s="165" t="s">
        <v>60</v>
      </c>
      <c r="H7" s="167">
        <f>SUM(F6:F7)</f>
        <v>0</v>
      </c>
      <c r="I7" s="166">
        <v>0</v>
      </c>
    </row>
    <row r="8" spans="1:9" s="202" customFormat="1" ht="15" x14ac:dyDescent="0.25">
      <c r="A8" s="195"/>
      <c r="B8" s="196"/>
      <c r="C8" s="196"/>
      <c r="D8" s="196"/>
      <c r="E8" s="197" t="s">
        <v>61</v>
      </c>
      <c r="F8" s="198"/>
      <c r="G8" s="199"/>
      <c r="H8" s="200">
        <f>SUM(H7,H5)</f>
        <v>720000</v>
      </c>
      <c r="I8" s="201">
        <f>SUM(I4:I7)</f>
        <v>0</v>
      </c>
    </row>
    <row r="9" spans="1:9" x14ac:dyDescent="0.2">
      <c r="A9" s="185" t="s">
        <v>62</v>
      </c>
      <c r="B9" s="168"/>
      <c r="C9" s="168"/>
      <c r="D9" s="168"/>
      <c r="E9" s="169"/>
      <c r="F9" s="167"/>
      <c r="G9" s="162"/>
      <c r="H9" s="162"/>
      <c r="I9" s="174"/>
    </row>
    <row r="10" spans="1:9" x14ac:dyDescent="0.2">
      <c r="A10" s="185">
        <v>3113</v>
      </c>
      <c r="B10" s="186">
        <v>5336</v>
      </c>
      <c r="C10" s="187">
        <v>108517050</v>
      </c>
      <c r="D10" s="186">
        <v>400</v>
      </c>
      <c r="E10" s="188" t="s">
        <v>73</v>
      </c>
      <c r="F10" s="175">
        <v>400000</v>
      </c>
      <c r="G10" s="176" t="s">
        <v>57</v>
      </c>
      <c r="H10" s="162"/>
      <c r="I10" s="177">
        <v>0</v>
      </c>
    </row>
    <row r="11" spans="1:9" x14ac:dyDescent="0.2">
      <c r="A11" s="185">
        <v>3113</v>
      </c>
      <c r="B11" s="186">
        <v>5336</v>
      </c>
      <c r="C11" s="187">
        <v>108100104</v>
      </c>
      <c r="D11" s="186">
        <v>400</v>
      </c>
      <c r="E11" s="188" t="s">
        <v>73</v>
      </c>
      <c r="F11" s="175">
        <v>320000</v>
      </c>
      <c r="G11" s="176" t="s">
        <v>58</v>
      </c>
      <c r="H11" s="167">
        <f>SUM(F10:F11)</f>
        <v>720000</v>
      </c>
      <c r="I11" s="177">
        <v>0</v>
      </c>
    </row>
    <row r="12" spans="1:9" x14ac:dyDescent="0.2">
      <c r="A12" s="185">
        <v>3113</v>
      </c>
      <c r="B12" s="186">
        <v>6356</v>
      </c>
      <c r="C12" s="187">
        <v>108517985</v>
      </c>
      <c r="D12" s="186">
        <v>400</v>
      </c>
      <c r="E12" s="188" t="s">
        <v>73</v>
      </c>
      <c r="F12" s="175">
        <v>0</v>
      </c>
      <c r="G12" s="176" t="s">
        <v>59</v>
      </c>
      <c r="H12" s="162"/>
      <c r="I12" s="177">
        <v>0</v>
      </c>
    </row>
    <row r="13" spans="1:9" x14ac:dyDescent="0.2">
      <c r="A13" s="185">
        <v>3113</v>
      </c>
      <c r="B13" s="186">
        <v>6356</v>
      </c>
      <c r="C13" s="187">
        <v>108100105</v>
      </c>
      <c r="D13" s="186">
        <v>400</v>
      </c>
      <c r="E13" s="188" t="s">
        <v>73</v>
      </c>
      <c r="F13" s="175">
        <v>0</v>
      </c>
      <c r="G13" s="176" t="s">
        <v>60</v>
      </c>
      <c r="H13" s="167">
        <f>SUM(F12:F13)</f>
        <v>0</v>
      </c>
      <c r="I13" s="177">
        <v>0</v>
      </c>
    </row>
    <row r="14" spans="1:9" s="202" customFormat="1" ht="15" x14ac:dyDescent="0.25">
      <c r="A14" s="203"/>
      <c r="B14" s="204"/>
      <c r="C14" s="204"/>
      <c r="D14" s="204"/>
      <c r="E14" s="205" t="s">
        <v>61</v>
      </c>
      <c r="F14" s="206"/>
      <c r="G14" s="207"/>
      <c r="H14" s="200">
        <f>SUM(H13,H11)</f>
        <v>720000</v>
      </c>
      <c r="I14" s="208">
        <f>SUM(I10:I13)</f>
        <v>0</v>
      </c>
    </row>
    <row r="15" spans="1:9" x14ac:dyDescent="0.2">
      <c r="A15" s="178"/>
      <c r="B15" s="172"/>
      <c r="C15" s="172"/>
      <c r="D15" s="172"/>
      <c r="E15" s="173"/>
      <c r="F15" s="156"/>
      <c r="G15" s="162"/>
      <c r="H15" s="156"/>
      <c r="I15" s="179"/>
    </row>
    <row r="16" spans="1:9" ht="15" x14ac:dyDescent="0.25">
      <c r="A16" s="217" t="s">
        <v>74</v>
      </c>
      <c r="B16" s="218"/>
      <c r="C16" s="218"/>
      <c r="D16" s="218"/>
      <c r="E16" s="218"/>
      <c r="F16" s="218"/>
      <c r="G16" s="162"/>
      <c r="H16" s="167"/>
      <c r="I16" s="174"/>
    </row>
    <row r="17" spans="1:10" x14ac:dyDescent="0.2">
      <c r="A17" s="190" t="s">
        <v>56</v>
      </c>
      <c r="B17" s="171"/>
      <c r="C17" s="171"/>
      <c r="D17" s="171"/>
      <c r="E17" s="189"/>
      <c r="F17" s="170"/>
      <c r="G17" s="171"/>
      <c r="H17" s="162"/>
      <c r="I17" s="174"/>
    </row>
    <row r="18" spans="1:10" x14ac:dyDescent="0.2">
      <c r="A18" s="191">
        <v>6330</v>
      </c>
      <c r="B18" s="192">
        <v>4137</v>
      </c>
      <c r="C18" s="193">
        <v>17050</v>
      </c>
      <c r="D18" s="192">
        <v>400</v>
      </c>
      <c r="E18" s="194" t="s">
        <v>75</v>
      </c>
      <c r="F18" s="164">
        <v>107500</v>
      </c>
      <c r="G18" s="165" t="s">
        <v>76</v>
      </c>
      <c r="H18" s="162"/>
      <c r="I18" s="166">
        <v>7722.5</v>
      </c>
    </row>
    <row r="19" spans="1:10" x14ac:dyDescent="0.2">
      <c r="A19" s="191">
        <v>6330</v>
      </c>
      <c r="B19" s="192">
        <v>4137</v>
      </c>
      <c r="C19" s="193">
        <v>104</v>
      </c>
      <c r="D19" s="192">
        <v>400</v>
      </c>
      <c r="E19" s="194" t="s">
        <v>75</v>
      </c>
      <c r="F19" s="164">
        <v>86000</v>
      </c>
      <c r="G19" s="165" t="s">
        <v>77</v>
      </c>
      <c r="H19" s="167">
        <f>SUM(F18:F19)</f>
        <v>193500</v>
      </c>
      <c r="I19" s="166">
        <v>6178</v>
      </c>
      <c r="J19" s="157"/>
    </row>
    <row r="20" spans="1:10" x14ac:dyDescent="0.2">
      <c r="A20" s="191">
        <v>6330</v>
      </c>
      <c r="B20" s="192">
        <v>4137</v>
      </c>
      <c r="C20" s="193">
        <v>17985</v>
      </c>
      <c r="D20" s="192">
        <v>400</v>
      </c>
      <c r="E20" s="194" t="s">
        <v>75</v>
      </c>
      <c r="F20" s="164">
        <v>225000</v>
      </c>
      <c r="G20" s="165" t="s">
        <v>78</v>
      </c>
      <c r="H20" s="167"/>
      <c r="I20" s="166">
        <v>0</v>
      </c>
      <c r="J20" s="157"/>
    </row>
    <row r="21" spans="1:10" x14ac:dyDescent="0.2">
      <c r="A21" s="191">
        <v>6330</v>
      </c>
      <c r="B21" s="192">
        <v>4137</v>
      </c>
      <c r="C21" s="193">
        <v>105</v>
      </c>
      <c r="D21" s="192">
        <v>400</v>
      </c>
      <c r="E21" s="194" t="s">
        <v>75</v>
      </c>
      <c r="F21" s="164">
        <v>180000</v>
      </c>
      <c r="G21" s="165" t="s">
        <v>79</v>
      </c>
      <c r="H21" s="167">
        <f>SUM(F20:F21)</f>
        <v>405000</v>
      </c>
      <c r="I21" s="166">
        <v>0</v>
      </c>
      <c r="J21" s="157"/>
    </row>
    <row r="22" spans="1:10" s="202" customFormat="1" ht="15" x14ac:dyDescent="0.25">
      <c r="A22" s="203"/>
      <c r="B22" s="204"/>
      <c r="C22" s="204"/>
      <c r="D22" s="204"/>
      <c r="E22" s="205" t="s">
        <v>61</v>
      </c>
      <c r="F22" s="206"/>
      <c r="G22" s="207"/>
      <c r="H22" s="200">
        <f>SUM(H21,H19)</f>
        <v>598500</v>
      </c>
      <c r="I22" s="208">
        <f>SUM(I18:I21)</f>
        <v>13900.5</v>
      </c>
      <c r="J22" s="209"/>
    </row>
    <row r="23" spans="1:10" x14ac:dyDescent="0.2">
      <c r="A23" s="159"/>
      <c r="B23" s="160"/>
      <c r="C23" s="160"/>
      <c r="D23" s="160"/>
      <c r="E23" s="169"/>
      <c r="F23" s="170"/>
      <c r="G23" s="171"/>
      <c r="H23" s="167"/>
      <c r="I23" s="174"/>
      <c r="J23" s="157"/>
    </row>
    <row r="24" spans="1:10" x14ac:dyDescent="0.2">
      <c r="A24" s="185" t="s">
        <v>62</v>
      </c>
      <c r="B24" s="168"/>
      <c r="C24" s="168"/>
      <c r="D24" s="168"/>
      <c r="E24" s="169"/>
      <c r="F24" s="167"/>
      <c r="G24" s="162"/>
      <c r="H24" s="162"/>
      <c r="I24" s="174"/>
      <c r="J24" s="157"/>
    </row>
    <row r="25" spans="1:10" x14ac:dyDescent="0.2">
      <c r="A25" s="185">
        <v>3111</v>
      </c>
      <c r="B25" s="186">
        <v>5336</v>
      </c>
      <c r="C25" s="187">
        <v>108517050</v>
      </c>
      <c r="D25" s="186">
        <v>400</v>
      </c>
      <c r="E25" s="188" t="s">
        <v>75</v>
      </c>
      <c r="F25" s="175">
        <v>107500</v>
      </c>
      <c r="G25" s="176" t="s">
        <v>76</v>
      </c>
      <c r="H25" s="162"/>
      <c r="I25" s="177">
        <v>7722.5</v>
      </c>
      <c r="J25" s="157"/>
    </row>
    <row r="26" spans="1:10" x14ac:dyDescent="0.2">
      <c r="A26" s="185">
        <v>3111</v>
      </c>
      <c r="B26" s="186">
        <v>5336</v>
      </c>
      <c r="C26" s="187">
        <v>108100104</v>
      </c>
      <c r="D26" s="186">
        <v>400</v>
      </c>
      <c r="E26" s="188" t="s">
        <v>75</v>
      </c>
      <c r="F26" s="175">
        <v>86000</v>
      </c>
      <c r="G26" s="176" t="s">
        <v>77</v>
      </c>
      <c r="H26" s="167">
        <f>SUM(F25:F26)</f>
        <v>193500</v>
      </c>
      <c r="I26" s="177">
        <v>6178</v>
      </c>
    </row>
    <row r="27" spans="1:10" x14ac:dyDescent="0.2">
      <c r="A27" s="185">
        <v>3111</v>
      </c>
      <c r="B27" s="186">
        <v>6356</v>
      </c>
      <c r="C27" s="187">
        <v>108517985</v>
      </c>
      <c r="D27" s="186">
        <v>400</v>
      </c>
      <c r="E27" s="188" t="s">
        <v>75</v>
      </c>
      <c r="F27" s="175">
        <v>225000</v>
      </c>
      <c r="G27" s="176" t="s">
        <v>78</v>
      </c>
      <c r="H27" s="167"/>
      <c r="I27" s="177">
        <v>0</v>
      </c>
    </row>
    <row r="28" spans="1:10" x14ac:dyDescent="0.2">
      <c r="A28" s="185">
        <v>3111</v>
      </c>
      <c r="B28" s="186">
        <v>6356</v>
      </c>
      <c r="C28" s="187">
        <v>108100105</v>
      </c>
      <c r="D28" s="186">
        <v>400</v>
      </c>
      <c r="E28" s="188" t="s">
        <v>75</v>
      </c>
      <c r="F28" s="175">
        <v>180000</v>
      </c>
      <c r="G28" s="176" t="s">
        <v>77</v>
      </c>
      <c r="H28" s="167">
        <f>SUM(F27:F28)</f>
        <v>405000</v>
      </c>
      <c r="I28" s="177">
        <v>0</v>
      </c>
    </row>
    <row r="29" spans="1:10" s="202" customFormat="1" ht="15" x14ac:dyDescent="0.25">
      <c r="A29" s="210"/>
      <c r="B29" s="207"/>
      <c r="C29" s="207"/>
      <c r="D29" s="207"/>
      <c r="E29" s="205" t="s">
        <v>61</v>
      </c>
      <c r="F29" s="200"/>
      <c r="G29" s="200"/>
      <c r="H29" s="200">
        <f>SUM(H28,H26)</f>
        <v>598500</v>
      </c>
      <c r="I29" s="208">
        <f>SUM(I25:I28)</f>
        <v>13900.5</v>
      </c>
    </row>
    <row r="30" spans="1:10" x14ac:dyDescent="0.2">
      <c r="A30" s="180"/>
      <c r="B30" s="162"/>
      <c r="C30" s="162"/>
      <c r="D30" s="162"/>
      <c r="E30" s="162"/>
      <c r="F30" s="167"/>
      <c r="G30" s="167"/>
      <c r="H30" s="167"/>
      <c r="I30" s="174"/>
    </row>
    <row r="31" spans="1:10" x14ac:dyDescent="0.2">
      <c r="A31" s="180"/>
      <c r="B31" s="162"/>
      <c r="C31" s="162"/>
      <c r="D31" s="162"/>
      <c r="E31" s="162"/>
      <c r="F31" s="167"/>
      <c r="G31" s="164" t="s">
        <v>63</v>
      </c>
      <c r="H31" s="164">
        <f>H8+H22</f>
        <v>1318500</v>
      </c>
      <c r="I31" s="166">
        <f>I8+I22</f>
        <v>13900.5</v>
      </c>
    </row>
    <row r="32" spans="1:10" ht="15" thickBot="1" x14ac:dyDescent="0.25">
      <c r="A32" s="181"/>
      <c r="B32" s="182"/>
      <c r="C32" s="182"/>
      <c r="D32" s="182"/>
      <c r="E32" s="182"/>
      <c r="F32" s="182"/>
      <c r="G32" s="183" t="s">
        <v>64</v>
      </c>
      <c r="H32" s="184">
        <f>H14+H29</f>
        <v>1318500</v>
      </c>
      <c r="I32" s="177">
        <f>I14+I29</f>
        <v>13900.5</v>
      </c>
    </row>
  </sheetData>
  <mergeCells count="2">
    <mergeCell ref="A16:F16"/>
    <mergeCell ref="A2:H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Rozp. opatření 2020 duben star </vt:lpstr>
      <vt:lpstr>Rozp. opatř. 2020 duben příloha</vt:lpstr>
      <vt:lpstr>'Rozp. opatření 2020 duben star '!Názvy_tisku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2020-06-01T15:49:23Z</cp:lastPrinted>
  <dcterms:created xsi:type="dcterms:W3CDTF">2017-02-15T15:16:15Z</dcterms:created>
  <dcterms:modified xsi:type="dcterms:W3CDTF">2020-06-01T16:23:07Z</dcterms:modified>
</cp:coreProperties>
</file>