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2023 Rozpočtová opatření na web\"/>
    </mc:Choice>
  </mc:AlternateContent>
  <bookViews>
    <workbookView xWindow="-120" yWindow="-120" windowWidth="20730" windowHeight="11160" tabRatio="604"/>
  </bookViews>
  <sheets>
    <sheet name="Rozp. opatření 2023 únor" sheetId="5" r:id="rId1"/>
    <sheet name="Rozp opatř 2023 únor Příloha 1" sheetId="53" r:id="rId2"/>
    <sheet name="Rozp opatř 2023 únor Příloha 2" sheetId="54" r:id="rId3"/>
  </sheets>
  <definedNames>
    <definedName name="_xlnm.Print_Titles" localSheetId="0">'Rozp. opatření 2023 únor'!$5:$11</definedName>
  </definedNames>
  <calcPr calcId="152511"/>
</workbook>
</file>

<file path=xl/calcChain.xml><?xml version="1.0" encoding="utf-8"?>
<calcChain xmlns="http://schemas.openxmlformats.org/spreadsheetml/2006/main">
  <c r="G16" i="54" l="1"/>
  <c r="I15" i="54"/>
  <c r="I12" i="54"/>
  <c r="I16" i="54" s="1"/>
  <c r="H12" i="54"/>
  <c r="H16" i="54" s="1"/>
  <c r="G12" i="54"/>
  <c r="I7" i="54"/>
  <c r="H7" i="54"/>
  <c r="H15" i="54" s="1"/>
  <c r="G7" i="54"/>
  <c r="G15" i="54" s="1"/>
  <c r="F20" i="53"/>
  <c r="I19" i="53"/>
  <c r="I16" i="53"/>
  <c r="I20" i="53" s="1"/>
  <c r="H16" i="53"/>
  <c r="H20" i="53" s="1"/>
  <c r="F16" i="53"/>
  <c r="I8" i="53"/>
  <c r="H8" i="53"/>
  <c r="H19" i="53" s="1"/>
  <c r="F8" i="53"/>
  <c r="F19" i="53" s="1"/>
  <c r="H43" i="5" l="1"/>
  <c r="H42" i="5"/>
  <c r="G44" i="5"/>
  <c r="G38" i="5"/>
  <c r="H44" i="5" l="1"/>
</calcChain>
</file>

<file path=xl/sharedStrings.xml><?xml version="1.0" encoding="utf-8"?>
<sst xmlns="http://schemas.openxmlformats.org/spreadsheetml/2006/main" count="151" uniqueCount="108">
  <si>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</si>
  <si>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</si>
  <si>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</si>
  <si>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</si>
  <si>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</si>
  <si>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</si>
  <si>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</si>
  <si>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</si>
  <si>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</si>
  <si>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</si>
  <si>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</si>
  <si>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</si>
  <si>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</si>
  <si>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</si>
  <si>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4137</t>
  </si>
  <si>
    <t>Z.3.</t>
  </si>
  <si>
    <t>5169</t>
  </si>
  <si>
    <t>Úpravy rozpočtu (Ú.) - přesun rozpočtových prostředků, aniž se mění objem celkových příjmů a výdajů</t>
  </si>
  <si>
    <t>Saldo příjmů a výdajů v tis. Kč</t>
  </si>
  <si>
    <t>Zapojení úspor předešlých let</t>
  </si>
  <si>
    <t>Rozpočet</t>
  </si>
  <si>
    <t>Skutečnost</t>
  </si>
  <si>
    <t>5336</t>
  </si>
  <si>
    <t>5139</t>
  </si>
  <si>
    <t>ODPA</t>
  </si>
  <si>
    <t>UZ</t>
  </si>
  <si>
    <t>ORJ</t>
  </si>
  <si>
    <t>ORG</t>
  </si>
  <si>
    <t>Název</t>
  </si>
  <si>
    <t>PŘÍJEM:</t>
  </si>
  <si>
    <t>VÝDAJ:</t>
  </si>
  <si>
    <t>Celkem příjem</t>
  </si>
  <si>
    <t>Celkem výdaj</t>
  </si>
  <si>
    <t>nákup materiálu</t>
  </si>
  <si>
    <t>2229</t>
  </si>
  <si>
    <t>5021</t>
  </si>
  <si>
    <t>4251</t>
  </si>
  <si>
    <t>UZ a ORG v příloze</t>
  </si>
  <si>
    <t>RS</t>
  </si>
  <si>
    <t>RU</t>
  </si>
  <si>
    <t>OPPPR ZŠ Rozvoj demokratické kultury neinvestiční EU</t>
  </si>
  <si>
    <t>OPPPR ZŠ Rozvoj demokratické kultury neinvestiční HMP</t>
  </si>
  <si>
    <t>5161</t>
  </si>
  <si>
    <t>5162</t>
  </si>
  <si>
    <t>5168</t>
  </si>
  <si>
    <t>5175</t>
  </si>
  <si>
    <t>poštovní služby</t>
  </si>
  <si>
    <t>pohoštění</t>
  </si>
  <si>
    <t xml:space="preserve"> OPP PR Rozvoj demokratické kultury na ZŠ Kunratice II</t>
  </si>
  <si>
    <t>2792122000000</t>
  </si>
  <si>
    <t>OPPPR ZŠ Rozvoj demokratické kultury II neinvestiční EU</t>
  </si>
  <si>
    <t>OPPPR ZŠ Rozvoj demokratické kultury II neinvestiční HMP</t>
  </si>
  <si>
    <t>Z.1.</t>
  </si>
  <si>
    <t>Z.2.</t>
  </si>
  <si>
    <t>6356</t>
  </si>
  <si>
    <t>rozpočtová opatření roku 2023</t>
  </si>
  <si>
    <t>Usnesení RHMP č. 130 z 30.1.2023</t>
  </si>
  <si>
    <t>Změna rozpočtu č. 1., zvýšení o dotaci Ministerstva financí 246,6 tis. Kč na úhradu výdajů vzniklých v souvislosti s konáním volby prezidenta České republiky v roce 2023</t>
  </si>
  <si>
    <t>neinvestiční převody vlastním fondům v rozpočtech územní úrovně, neinvestiční převody mezi statutárními městy a jejich městskými částmi</t>
  </si>
  <si>
    <t>UZ 98008</t>
  </si>
  <si>
    <t>volba prezidenta republiky:</t>
  </si>
  <si>
    <t>ostatní osobní výdaje, odměny volebním komisím, distribuce volebních lístků</t>
  </si>
  <si>
    <t>nákup materiálu, kancelářské potřeby aj.</t>
  </si>
  <si>
    <t>služby elektronických komunikací</t>
  </si>
  <si>
    <t>zpracování dat-Hot Line podpora</t>
  </si>
  <si>
    <t>3.2b</t>
  </si>
  <si>
    <t>3.2c</t>
  </si>
  <si>
    <t>nákup ostatních služeb - příprava, rozvoz, umístění PC aj.</t>
  </si>
  <si>
    <t>2111</t>
  </si>
  <si>
    <t>přijaté vratky transferů-vratka za nevyčerpané plavenky</t>
  </si>
  <si>
    <t xml:space="preserve">příjmy z poskytování služeb, výrobků, prací.., vstupné kunratický ples </t>
  </si>
  <si>
    <t>nákup ost. služeb, kulturní akce</t>
  </si>
  <si>
    <t>5194</t>
  </si>
  <si>
    <t>věcné dary, dárky pro děti</t>
  </si>
  <si>
    <t>5339</t>
  </si>
  <si>
    <t>neinv. transfery cizím p.o.-účast dětí v pěvecké soutěži</t>
  </si>
  <si>
    <t>Změna rozpočtu č. 2., zvýšení o 50,8 tis. Kč, příjem kapitoly kultura-par. 3319 záležitosti kultury</t>
  </si>
  <si>
    <t>vlastní zdroje</t>
  </si>
  <si>
    <t>Zastupitelstvo MČ Praha Kunratice na 3. zasedání dne 27.2.2023 schválilo níže uvedená rozpočtová opatření</t>
  </si>
  <si>
    <t>Rozpočtová opatření v kompetenci starostky MČ podle usnesení ZMČ Praha Kunratice č. 4.10 z 29.4.2019 za období únor 2023</t>
  </si>
  <si>
    <t>usnesení ZHMP č.1/94 z 16.2.2023</t>
  </si>
  <si>
    <t>Modernizace odborných učeben historické budovy školy:</t>
  </si>
  <si>
    <t>Rozvoj demokratické kultury na ZŠ Kunratice II:</t>
  </si>
  <si>
    <t>převody vlastním fondům v rozpočtech územní úrovně, neinvestiční převody mezi statutárními městy a jejich městskými částmi, podíl EU a HMP</t>
  </si>
  <si>
    <t>převody vlastním fondům v rozpočtech územní úrovně, investiční převody mezi statutárními městy a jejich městskými částmi, podíl EU a HMP</t>
  </si>
  <si>
    <t>základní školy, neinvestiční transfery zřízeným příspěvkovým organizacím, podíl EU a HMP</t>
  </si>
  <si>
    <t>základní školy, jiné investiční transfery zřízeným příspěvkovým organizacím, podíl EU a HMP</t>
  </si>
  <si>
    <t>Objem příjmů na rok 2023 v tis. Kč</t>
  </si>
  <si>
    <t>Objem výdajů na rok 2023 v tis. Kč</t>
  </si>
  <si>
    <t>Změna rozpočtu č. 3, dotace 3 308,2 tis. Kč pro ZŠ Kunratice z programu OP PPR Modernizace odborných učeben historické budovy školy a Rozvoj demokratické kultury na ZŠ Kunratice II</t>
  </si>
  <si>
    <t>Kč Rozpočet</t>
  </si>
  <si>
    <t>Skutečnost Kč</t>
  </si>
  <si>
    <t xml:space="preserve"> OPP PR Modernizace odborných učeben historické budovy školy - Základní škola Kunratice</t>
  </si>
  <si>
    <t>predikce</t>
  </si>
  <si>
    <t>realizovaná</t>
  </si>
  <si>
    <t>2732249000000</t>
  </si>
  <si>
    <t>Modernizace odborných učeben historiké budovy školy, neinv. EU</t>
  </si>
  <si>
    <t>Modernizace odborných učeben historiké budovy školy, neinv. HMP</t>
  </si>
  <si>
    <t>Modernizace odborných učeben historiké budovy školy, invest. EU</t>
  </si>
  <si>
    <t>Modernizace odborných učeben historiké budovy školy, invest. HMP</t>
  </si>
  <si>
    <t>Modernizace učeben historické budovy školy, neinv. EU</t>
  </si>
  <si>
    <t>Modernizace učeben historické budovy školy, neiv. HMP</t>
  </si>
  <si>
    <t>Modernizace učeben historické budovy školy, invest. EU</t>
  </si>
  <si>
    <t>Modernizace učeben historické budovy školy, invest. HMP</t>
  </si>
  <si>
    <t>Celkem Příjem</t>
  </si>
  <si>
    <t>Celkem Výdaj</t>
  </si>
  <si>
    <t>Predikce</t>
  </si>
  <si>
    <t>Realizovaná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</si>
</sst>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2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7030A0"/>
      <name val="Arial"/>
      <family val="2"/>
      <charset val="238"/>
    </font>
    <font>
      <sz val="12"/>
      <color rgb="FF7030A0"/>
      <name val="Arial CE"/>
      <charset val="238"/>
    </font>
    <font>
      <sz val="10"/>
      <color rgb="FF7030A0"/>
      <name val="Arial CE"/>
      <charset val="238"/>
    </font>
    <font>
      <sz val="11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rgb="FF00B0F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theme="8" tint="0.39997558519241921"/>
        <bgColor rgb="FF000000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229">
    <xf numFmtId="0" fontId="0" fillId="0" borderId="0" xfId="0"/>
    <xf numFmtId="4" fontId="0" fillId="0" borderId="0" xfId="0" applyNumberFormat="1"/>
    <xf numFmtId="0" fontId="5" fillId="0" borderId="0" xfId="0" applyFont="1"/>
    <xf numFmtId="0" fontId="5" fillId="0" borderId="1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5" fillId="0" borderId="2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wrapText="1"/>
    </xf>
    <xf numFmtId="0" fontId="7" fillId="0" borderId="0" xfId="0" applyFont="1"/>
    <xf numFmtId="0" fontId="5" fillId="0" borderId="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/>
    </xf>
    <xf numFmtId="4" fontId="5" fillId="0" borderId="27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0" fontId="8" fillId="0" borderId="22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10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wrapText="1"/>
    </xf>
    <xf numFmtId="49" fontId="5" fillId="0" borderId="1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wrapText="1"/>
    </xf>
    <xf numFmtId="0" fontId="8" fillId="0" borderId="31" xfId="0" applyFont="1" applyBorder="1" applyAlignment="1">
      <alignment wrapText="1"/>
    </xf>
    <xf numFmtId="49" fontId="5" fillId="0" borderId="15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164" fontId="5" fillId="0" borderId="14" xfId="0" applyNumberFormat="1" applyFont="1" applyBorder="1"/>
    <xf numFmtId="164" fontId="5" fillId="0" borderId="22" xfId="0" applyNumberFormat="1" applyFont="1" applyBorder="1"/>
    <xf numFmtId="164" fontId="5" fillId="0" borderId="13" xfId="0" applyNumberFormat="1" applyFont="1" applyBorder="1"/>
    <xf numFmtId="4" fontId="5" fillId="0" borderId="17" xfId="0" applyNumberFormat="1" applyFont="1" applyBorder="1" applyAlignment="1">
      <alignment wrapText="1"/>
    </xf>
    <xf numFmtId="164" fontId="5" fillId="0" borderId="10" xfId="0" applyNumberFormat="1" applyFont="1" applyBorder="1"/>
    <xf numFmtId="4" fontId="5" fillId="0" borderId="29" xfId="0" applyNumberFormat="1" applyFont="1" applyBorder="1" applyAlignment="1">
      <alignment wrapText="1"/>
    </xf>
    <xf numFmtId="0" fontId="5" fillId="0" borderId="13" xfId="0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/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wrapText="1"/>
    </xf>
    <xf numFmtId="4" fontId="5" fillId="0" borderId="36" xfId="0" applyNumberFormat="1" applyFont="1" applyBorder="1" applyAlignment="1">
      <alignment wrapText="1"/>
    </xf>
    <xf numFmtId="0" fontId="8" fillId="0" borderId="29" xfId="0" applyFont="1" applyBorder="1" applyAlignment="1">
      <alignment wrapText="1"/>
    </xf>
    <xf numFmtId="0" fontId="5" fillId="0" borderId="25" xfId="0" applyFont="1" applyBorder="1" applyAlignment="1">
      <alignment horizontal="center" wrapText="1"/>
    </xf>
    <xf numFmtId="49" fontId="5" fillId="0" borderId="3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25" xfId="0" applyFont="1" applyBorder="1" applyAlignment="1">
      <alignment horizontal="center"/>
    </xf>
    <xf numFmtId="16" fontId="5" fillId="0" borderId="12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wrapText="1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wrapText="1"/>
    </xf>
    <xf numFmtId="4" fontId="5" fillId="6" borderId="0" xfId="0" applyNumberFormat="1" applyFont="1" applyFill="1"/>
    <xf numFmtId="0" fontId="5" fillId="6" borderId="0" xfId="0" applyFont="1" applyFill="1"/>
    <xf numFmtId="0" fontId="7" fillId="6" borderId="0" xfId="0" applyFont="1" applyFill="1"/>
    <xf numFmtId="0" fontId="6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4" xfId="0" applyFont="1" applyBorder="1"/>
    <xf numFmtId="4" fontId="5" fillId="0" borderId="30" xfId="0" applyNumberFormat="1" applyFont="1" applyBorder="1" applyAlignment="1">
      <alignment wrapText="1"/>
    </xf>
    <xf numFmtId="49" fontId="5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164" fontId="5" fillId="0" borderId="15" xfId="0" applyNumberFormat="1" applyFont="1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4" fontId="11" fillId="0" borderId="0" xfId="0" applyNumberFormat="1" applyFont="1"/>
    <xf numFmtId="0" fontId="11" fillId="0" borderId="0" xfId="0" applyFont="1"/>
    <xf numFmtId="0" fontId="11" fillId="0" borderId="22" xfId="0" applyFont="1" applyBorder="1"/>
    <xf numFmtId="0" fontId="11" fillId="0" borderId="20" xfId="0" applyFont="1" applyBorder="1"/>
    <xf numFmtId="4" fontId="11" fillId="2" borderId="22" xfId="0" applyNumberFormat="1" applyFont="1" applyFill="1" applyBorder="1"/>
    <xf numFmtId="4" fontId="13" fillId="4" borderId="20" xfId="0" applyNumberFormat="1" applyFont="1" applyFill="1" applyBorder="1"/>
    <xf numFmtId="4" fontId="11" fillId="0" borderId="22" xfId="0" applyNumberFormat="1" applyFont="1" applyBorder="1"/>
    <xf numFmtId="4" fontId="13" fillId="0" borderId="20" xfId="0" applyNumberFormat="1" applyFont="1" applyBorder="1"/>
    <xf numFmtId="0" fontId="11" fillId="0" borderId="19" xfId="0" applyFont="1" applyBorder="1"/>
    <xf numFmtId="0" fontId="11" fillId="0" borderId="28" xfId="0" applyFont="1" applyBorder="1"/>
    <xf numFmtId="0" fontId="11" fillId="0" borderId="10" xfId="0" applyFont="1" applyBorder="1"/>
    <xf numFmtId="0" fontId="11" fillId="3" borderId="10" xfId="0" applyFont="1" applyFill="1" applyBorder="1"/>
    <xf numFmtId="4" fontId="11" fillId="3" borderId="10" xfId="0" applyNumberFormat="1" applyFont="1" applyFill="1" applyBorder="1"/>
    <xf numFmtId="49" fontId="13" fillId="3" borderId="22" xfId="0" applyNumberFormat="1" applyFont="1" applyFill="1" applyBorder="1" applyAlignment="1">
      <alignment horizontal="center"/>
    </xf>
    <xf numFmtId="0" fontId="14" fillId="0" borderId="0" xfId="0" applyFont="1"/>
    <xf numFmtId="0" fontId="0" fillId="0" borderId="0" xfId="0"/>
    <xf numFmtId="16" fontId="5" fillId="0" borderId="16" xfId="0" applyNumberFormat="1" applyFont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49" fontId="12" fillId="7" borderId="13" xfId="0" applyNumberFormat="1" applyFont="1" applyFill="1" applyBorder="1" applyAlignment="1">
      <alignment horizontal="center"/>
    </xf>
    <xf numFmtId="0" fontId="11" fillId="0" borderId="13" xfId="0" applyFont="1" applyBorder="1"/>
    <xf numFmtId="4" fontId="11" fillId="0" borderId="13" xfId="0" applyNumberFormat="1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0" fontId="14" fillId="0" borderId="13" xfId="0" applyFont="1" applyBorder="1"/>
    <xf numFmtId="0" fontId="11" fillId="9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0" fontId="11" fillId="9" borderId="13" xfId="0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1" fillId="7" borderId="13" xfId="0" applyFont="1" applyFill="1" applyBorder="1" applyAlignment="1">
      <alignment wrapText="1"/>
    </xf>
    <xf numFmtId="0" fontId="11" fillId="3" borderId="22" xfId="0" applyFont="1" applyFill="1" applyBorder="1" applyAlignment="1">
      <alignment wrapText="1"/>
    </xf>
    <xf numFmtId="0" fontId="11" fillId="7" borderId="12" xfId="0" applyFont="1" applyFill="1" applyBorder="1"/>
    <xf numFmtId="49" fontId="11" fillId="0" borderId="13" xfId="0" applyNumberFormat="1" applyFont="1" applyBorder="1"/>
    <xf numFmtId="16" fontId="5" fillId="0" borderId="39" xfId="0" applyNumberFormat="1" applyFont="1" applyBorder="1" applyAlignment="1">
      <alignment horizontal="center"/>
    </xf>
    <xf numFmtId="16" fontId="5" fillId="0" borderId="19" xfId="0" applyNumberFormat="1" applyFont="1" applyBorder="1" applyAlignment="1">
      <alignment horizontal="center"/>
    </xf>
    <xf numFmtId="0" fontId="8" fillId="0" borderId="20" xfId="0" applyFont="1" applyBorder="1" applyAlignment="1">
      <alignment wrapText="1"/>
    </xf>
    <xf numFmtId="0" fontId="10" fillId="0" borderId="41" xfId="0" applyFont="1" applyBorder="1" applyAlignment="1">
      <alignment horizontal="center"/>
    </xf>
    <xf numFmtId="4" fontId="16" fillId="0" borderId="42" xfId="0" applyNumberFormat="1" applyFont="1" applyBorder="1"/>
    <xf numFmtId="4" fontId="16" fillId="0" borderId="29" xfId="0" applyNumberFormat="1" applyFont="1" applyBorder="1"/>
    <xf numFmtId="0" fontId="14" fillId="0" borderId="39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49" fontId="14" fillId="0" borderId="25" xfId="0" applyNumberFormat="1" applyFont="1" applyBorder="1" applyAlignment="1">
      <alignment horizontal="center"/>
    </xf>
    <xf numFmtId="0" fontId="14" fillId="0" borderId="25" xfId="0" applyFont="1" applyBorder="1"/>
    <xf numFmtId="0" fontId="14" fillId="0" borderId="28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49" fontId="14" fillId="0" borderId="32" xfId="0" applyNumberFormat="1" applyFont="1" applyBorder="1" applyAlignment="1">
      <alignment horizontal="center"/>
    </xf>
    <xf numFmtId="0" fontId="14" fillId="0" borderId="32" xfId="0" applyFont="1" applyBorder="1"/>
    <xf numFmtId="4" fontId="14" fillId="0" borderId="32" xfId="0" applyNumberFormat="1" applyFont="1" applyBorder="1"/>
    <xf numFmtId="4" fontId="13" fillId="5" borderId="29" xfId="0" applyNumberFormat="1" applyFont="1" applyFill="1" applyBorder="1"/>
    <xf numFmtId="16" fontId="5" fillId="0" borderId="28" xfId="0" applyNumberFormat="1" applyFont="1" applyBorder="1" applyAlignment="1">
      <alignment horizontal="center"/>
    </xf>
    <xf numFmtId="0" fontId="3" fillId="0" borderId="29" xfId="0" applyFont="1" applyBorder="1" applyAlignment="1">
      <alignment wrapText="1"/>
    </xf>
    <xf numFmtId="49" fontId="5" fillId="0" borderId="25" xfId="0" applyNumberFormat="1" applyFont="1" applyBorder="1" applyAlignment="1">
      <alignment horizontal="center"/>
    </xf>
    <xf numFmtId="164" fontId="5" fillId="0" borderId="25" xfId="0" applyNumberFormat="1" applyFont="1" applyBorder="1"/>
    <xf numFmtId="0" fontId="0" fillId="0" borderId="0" xfId="0"/>
    <xf numFmtId="0" fontId="5" fillId="0" borderId="0" xfId="0" applyFont="1"/>
    <xf numFmtId="0" fontId="8" fillId="0" borderId="24" xfId="0" applyFont="1" applyBorder="1" applyAlignment="1">
      <alignment wrapText="1"/>
    </xf>
    <xf numFmtId="164" fontId="0" fillId="0" borderId="0" xfId="0" applyNumberFormat="1"/>
    <xf numFmtId="0" fontId="8" fillId="0" borderId="25" xfId="0" applyFont="1" applyBorder="1" applyAlignment="1">
      <alignment wrapText="1"/>
    </xf>
    <xf numFmtId="0" fontId="9" fillId="0" borderId="15" xfId="0" applyFont="1" applyBorder="1" applyAlignment="1">
      <alignment horizontal="justify" vertical="center"/>
    </xf>
    <xf numFmtId="4" fontId="5" fillId="0" borderId="15" xfId="0" applyNumberFormat="1" applyFont="1" applyBorder="1" applyAlignment="1">
      <alignment wrapText="1"/>
    </xf>
    <xf numFmtId="0" fontId="3" fillId="0" borderId="35" xfId="0" applyFont="1" applyBorder="1" applyAlignment="1">
      <alignment wrapText="1"/>
    </xf>
    <xf numFmtId="0" fontId="17" fillId="0" borderId="13" xfId="0" applyFont="1" applyBorder="1" applyAlignment="1">
      <alignment horizontal="justify" vertical="center"/>
    </xf>
    <xf numFmtId="0" fontId="17" fillId="0" borderId="13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4" fontId="18" fillId="0" borderId="0" xfId="0" applyNumberFormat="1" applyFont="1"/>
    <xf numFmtId="0" fontId="18" fillId="0" borderId="0" xfId="0" applyFont="1"/>
    <xf numFmtId="164" fontId="18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11" fillId="0" borderId="0" xfId="0" applyFont="1" applyBorder="1"/>
    <xf numFmtId="0" fontId="11" fillId="0" borderId="21" xfId="0" applyFont="1" applyBorder="1"/>
    <xf numFmtId="0" fontId="11" fillId="11" borderId="12" xfId="0" applyFont="1" applyFill="1" applyBorder="1"/>
    <xf numFmtId="0" fontId="11" fillId="4" borderId="13" xfId="0" applyFont="1" applyFill="1" applyBorder="1"/>
    <xf numFmtId="49" fontId="11" fillId="4" borderId="13" xfId="0" applyNumberFormat="1" applyFont="1" applyFill="1" applyBorder="1"/>
    <xf numFmtId="4" fontId="16" fillId="4" borderId="13" xfId="0" applyNumberFormat="1" applyFont="1" applyFill="1" applyBorder="1" applyAlignment="1">
      <alignment horizontal="center"/>
    </xf>
    <xf numFmtId="0" fontId="11" fillId="0" borderId="43" xfId="0" applyFont="1" applyBorder="1"/>
    <xf numFmtId="0" fontId="11" fillId="11" borderId="12" xfId="0" applyFont="1" applyFill="1" applyBorder="1" applyAlignment="1">
      <alignment horizontal="center"/>
    </xf>
    <xf numFmtId="0" fontId="11" fillId="11" borderId="13" xfId="0" applyFont="1" applyFill="1" applyBorder="1" applyAlignment="1">
      <alignment horizontal="center"/>
    </xf>
    <xf numFmtId="0" fontId="12" fillId="11" borderId="13" xfId="0" applyFont="1" applyFill="1" applyBorder="1" applyAlignment="1">
      <alignment horizontal="center"/>
    </xf>
    <xf numFmtId="49" fontId="12" fillId="11" borderId="13" xfId="0" applyNumberFormat="1" applyFont="1" applyFill="1" applyBorder="1" applyAlignment="1">
      <alignment horizontal="center"/>
    </xf>
    <xf numFmtId="164" fontId="11" fillId="11" borderId="13" xfId="0" applyNumberFormat="1" applyFont="1" applyFill="1" applyBorder="1"/>
    <xf numFmtId="0" fontId="11" fillId="11" borderId="13" xfId="0" applyFont="1" applyFill="1" applyBorder="1" applyAlignment="1">
      <alignment wrapText="1"/>
    </xf>
    <xf numFmtId="4" fontId="12" fillId="8" borderId="42" xfId="0" applyNumberFormat="1" applyFont="1" applyFill="1" applyBorder="1"/>
    <xf numFmtId="4" fontId="12" fillId="8" borderId="20" xfId="0" applyNumberFormat="1" applyFont="1" applyFill="1" applyBorder="1"/>
    <xf numFmtId="164" fontId="14" fillId="0" borderId="13" xfId="0" applyNumberFormat="1" applyFont="1" applyBorder="1"/>
    <xf numFmtId="4" fontId="16" fillId="0" borderId="20" xfId="0" applyNumberFormat="1" applyFont="1" applyBorder="1"/>
    <xf numFmtId="164" fontId="11" fillId="0" borderId="13" xfId="0" applyNumberFormat="1" applyFont="1" applyBorder="1"/>
    <xf numFmtId="4" fontId="12" fillId="0" borderId="42" xfId="0" applyNumberFormat="1" applyFont="1" applyBorder="1"/>
    <xf numFmtId="4" fontId="12" fillId="0" borderId="20" xfId="0" applyNumberFormat="1" applyFont="1" applyBorder="1"/>
    <xf numFmtId="164" fontId="11" fillId="3" borderId="22" xfId="0" applyNumberFormat="1" applyFont="1" applyFill="1" applyBorder="1"/>
    <xf numFmtId="4" fontId="12" fillId="10" borderId="42" xfId="0" applyNumberFormat="1" applyFont="1" applyFill="1" applyBorder="1"/>
    <xf numFmtId="4" fontId="12" fillId="10" borderId="20" xfId="0" applyNumberFormat="1" applyFont="1" applyFill="1" applyBorder="1"/>
    <xf numFmtId="164" fontId="14" fillId="0" borderId="25" xfId="0" applyNumberFormat="1" applyFont="1" applyBorder="1"/>
    <xf numFmtId="4" fontId="14" fillId="0" borderId="44" xfId="0" applyNumberFormat="1" applyFont="1" applyBorder="1"/>
    <xf numFmtId="4" fontId="14" fillId="0" borderId="23" xfId="0" applyNumberFormat="1" applyFont="1" applyBorder="1"/>
    <xf numFmtId="0" fontId="14" fillId="0" borderId="19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49" fontId="14" fillId="0" borderId="22" xfId="0" applyNumberFormat="1" applyFont="1" applyBorder="1" applyAlignment="1">
      <alignment horizontal="center"/>
    </xf>
    <xf numFmtId="164" fontId="15" fillId="0" borderId="22" xfId="0" applyNumberFormat="1" applyFont="1" applyBorder="1"/>
    <xf numFmtId="0" fontId="14" fillId="0" borderId="22" xfId="0" applyFont="1" applyBorder="1"/>
    <xf numFmtId="4" fontId="16" fillId="0" borderId="22" xfId="0" applyNumberFormat="1" applyFont="1" applyBorder="1"/>
    <xf numFmtId="164" fontId="11" fillId="0" borderId="22" xfId="0" applyNumberFormat="1" applyFont="1" applyBorder="1"/>
    <xf numFmtId="4" fontId="13" fillId="0" borderId="45" xfId="0" applyNumberFormat="1" applyFont="1" applyBorder="1"/>
    <xf numFmtId="164" fontId="11" fillId="2" borderId="22" xfId="0" applyNumberFormat="1" applyFont="1" applyFill="1" applyBorder="1"/>
    <xf numFmtId="4" fontId="11" fillId="0" borderId="22" xfId="0" applyNumberFormat="1" applyFont="1" applyFill="1" applyBorder="1"/>
    <xf numFmtId="4" fontId="10" fillId="4" borderId="45" xfId="0" applyNumberFormat="1" applyFont="1" applyFill="1" applyBorder="1"/>
    <xf numFmtId="4" fontId="10" fillId="4" borderId="20" xfId="0" applyNumberFormat="1" applyFont="1" applyFill="1" applyBorder="1"/>
    <xf numFmtId="164" fontId="11" fillId="3" borderId="10" xfId="0" applyNumberFormat="1" applyFont="1" applyFill="1" applyBorder="1"/>
    <xf numFmtId="0" fontId="11" fillId="0" borderId="10" xfId="0" applyFont="1" applyFill="1" applyBorder="1"/>
    <xf numFmtId="4" fontId="10" fillId="5" borderId="46" xfId="0" applyNumberFormat="1" applyFont="1" applyFill="1" applyBorder="1"/>
    <xf numFmtId="4" fontId="10" fillId="5" borderId="29" xfId="0" applyNumberFormat="1" applyFont="1" applyFill="1" applyBorder="1"/>
    <xf numFmtId="0" fontId="14" fillId="0" borderId="0" xfId="0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4" fontId="14" fillId="0" borderId="0" xfId="0" applyNumberFormat="1" applyFont="1" applyBorder="1"/>
    <xf numFmtId="4" fontId="16" fillId="0" borderId="0" xfId="0" applyNumberFormat="1" applyFont="1" applyBorder="1"/>
    <xf numFmtId="0" fontId="11" fillId="0" borderId="42" xfId="0" applyFont="1" applyBorder="1"/>
    <xf numFmtId="4" fontId="16" fillId="0" borderId="46" xfId="0" applyNumberFormat="1" applyFont="1" applyBorder="1"/>
    <xf numFmtId="0" fontId="11" fillId="0" borderId="1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49" fontId="11" fillId="0" borderId="18" xfId="0" applyNumberFormat="1" applyFont="1" applyBorder="1" applyAlignment="1">
      <alignment horizontal="center"/>
    </xf>
    <xf numFmtId="0" fontId="11" fillId="0" borderId="18" xfId="0" applyFont="1" applyBorder="1"/>
    <xf numFmtId="4" fontId="20" fillId="0" borderId="18" xfId="0" applyNumberFormat="1" applyFont="1" applyBorder="1"/>
    <xf numFmtId="4" fontId="20" fillId="0" borderId="45" xfId="0" applyNumberFormat="1" applyFont="1" applyBorder="1"/>
    <xf numFmtId="4" fontId="20" fillId="0" borderId="20" xfId="0" applyNumberFormat="1" applyFont="1" applyBorder="1"/>
    <xf numFmtId="4" fontId="13" fillId="4" borderId="45" xfId="0" applyNumberFormat="1" applyFont="1" applyFill="1" applyBorder="1"/>
    <xf numFmtId="4" fontId="13" fillId="5" borderId="46" xfId="0" applyNumberFormat="1" applyFont="1" applyFill="1" applyBorder="1"/>
    <xf numFmtId="0" fontId="4" fillId="6" borderId="0" xfId="0" applyFont="1" applyFill="1" applyAlignment="1">
      <alignment horizontal="center"/>
    </xf>
    <xf numFmtId="0" fontId="0" fillId="0" borderId="0" xfId="0"/>
    <xf numFmtId="0" fontId="6" fillId="6" borderId="0" xfId="0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6" fillId="0" borderId="37" xfId="0" applyFont="1" applyBorder="1" applyAlignment="1">
      <alignment horizontal="left"/>
    </xf>
    <xf numFmtId="0" fontId="16" fillId="0" borderId="38" xfId="0" applyFont="1" applyBorder="1" applyAlignment="1">
      <alignment horizontal="left"/>
    </xf>
    <xf numFmtId="0" fontId="16" fillId="0" borderId="42" xfId="0" applyFont="1" applyBorder="1" applyAlignment="1">
      <alignment horizontal="left"/>
    </xf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3</xdr:row>
      <xdr:rowOff>66675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Normal="100" workbookViewId="0">
      <selection activeCell="C35" sqref="C35"/>
    </sheetView>
  </sheetViews>
  <sheetFormatPr defaultRowHeight="15" x14ac:dyDescent="0.2"/>
  <cols>
    <col min="1" max="1" width="10.42578125" style="8" customWidth="1"/>
    <col min="2" max="2" width="12.42578125" style="8" customWidth="1"/>
    <col min="3" max="3" width="8.5703125" style="8" customWidth="1"/>
    <col min="4" max="4" width="10.140625" style="10" customWidth="1"/>
    <col min="5" max="5" width="9.28515625" style="9" customWidth="1"/>
    <col min="6" max="6" width="59" style="9" customWidth="1"/>
    <col min="7" max="7" width="13.5703125" style="2" customWidth="1"/>
    <col min="8" max="8" width="13.5703125" style="11" customWidth="1"/>
    <col min="9" max="9" width="18.85546875" style="2" customWidth="1"/>
    <col min="10" max="10" width="20.42578125" customWidth="1"/>
    <col min="11" max="11" width="16.140625" style="1" customWidth="1"/>
    <col min="12" max="12" width="11.85546875" style="1" bestFit="1" customWidth="1"/>
    <col min="13" max="14" width="11.7109375" style="1" bestFit="1" customWidth="1"/>
    <col min="15" max="15" width="9.140625" style="1"/>
  </cols>
  <sheetData>
    <row r="1" spans="1:15" ht="15.75" x14ac:dyDescent="0.25">
      <c r="A1" s="220" t="s">
        <v>3</v>
      </c>
      <c r="B1" s="220"/>
      <c r="C1" s="220"/>
      <c r="D1" s="220"/>
      <c r="E1" s="220"/>
      <c r="F1" s="220"/>
      <c r="G1" s="220"/>
      <c r="H1" s="221"/>
      <c r="I1" s="221"/>
    </row>
    <row r="2" spans="1:15" ht="15.75" x14ac:dyDescent="0.25">
      <c r="A2" s="222" t="s">
        <v>55</v>
      </c>
      <c r="B2" s="222"/>
      <c r="C2" s="222"/>
      <c r="D2" s="222"/>
      <c r="E2" s="222"/>
      <c r="F2" s="222"/>
      <c r="G2" s="222"/>
      <c r="H2" s="222"/>
      <c r="I2" s="222"/>
    </row>
    <row r="3" spans="1:15" x14ac:dyDescent="0.2">
      <c r="A3" s="72"/>
      <c r="B3" s="72"/>
      <c r="C3" s="72"/>
      <c r="D3" s="73"/>
      <c r="E3" s="74"/>
      <c r="F3" s="74"/>
      <c r="G3" s="75"/>
      <c r="H3" s="76"/>
      <c r="I3" s="75"/>
    </row>
    <row r="4" spans="1:15" ht="15.75" x14ac:dyDescent="0.25">
      <c r="D4" s="77"/>
      <c r="E4" s="223"/>
      <c r="F4" s="223"/>
      <c r="G4" s="223"/>
      <c r="H4" s="224"/>
      <c r="I4" s="225"/>
    </row>
    <row r="5" spans="1:15" ht="15.75" x14ac:dyDescent="0.25">
      <c r="A5" s="67" t="s">
        <v>78</v>
      </c>
      <c r="D5" s="77"/>
      <c r="E5" s="78"/>
      <c r="F5" s="78"/>
      <c r="G5" s="78"/>
      <c r="H5" s="79"/>
    </row>
    <row r="6" spans="1:15" ht="15.75" x14ac:dyDescent="0.25">
      <c r="A6" s="80"/>
      <c r="D6" s="77"/>
      <c r="E6" s="78"/>
      <c r="F6" s="78"/>
      <c r="G6" s="78"/>
      <c r="H6" s="79"/>
    </row>
    <row r="7" spans="1:15" ht="15.75" x14ac:dyDescent="0.25">
      <c r="A7" s="67" t="s">
        <v>13</v>
      </c>
      <c r="D7" s="77"/>
      <c r="E7" s="78"/>
      <c r="F7" s="78"/>
      <c r="G7" s="78"/>
      <c r="H7" s="79"/>
    </row>
    <row r="8" spans="1:15" ht="15.75" x14ac:dyDescent="0.25">
      <c r="A8" s="67" t="s">
        <v>17</v>
      </c>
      <c r="D8" s="77"/>
      <c r="E8" s="78"/>
      <c r="F8" s="78"/>
      <c r="G8" s="78"/>
      <c r="H8" s="79"/>
    </row>
    <row r="9" spans="1:15" ht="16.5" thickBot="1" x14ac:dyDescent="0.3">
      <c r="A9" s="34"/>
      <c r="B9" s="35"/>
      <c r="C9" s="35"/>
      <c r="D9" s="36"/>
      <c r="E9" s="37"/>
      <c r="F9" s="37"/>
      <c r="G9" s="37"/>
      <c r="H9" s="38"/>
      <c r="I9" s="81"/>
    </row>
    <row r="10" spans="1:15" x14ac:dyDescent="0.2">
      <c r="A10" s="12" t="s">
        <v>2</v>
      </c>
      <c r="B10" s="13" t="s">
        <v>5</v>
      </c>
      <c r="C10" s="13" t="s">
        <v>8</v>
      </c>
      <c r="D10" s="15" t="s">
        <v>0</v>
      </c>
      <c r="E10" s="16" t="s">
        <v>1</v>
      </c>
      <c r="F10" s="17" t="s">
        <v>12</v>
      </c>
      <c r="G10" s="18" t="s">
        <v>10</v>
      </c>
      <c r="H10" s="16" t="s">
        <v>11</v>
      </c>
      <c r="I10" s="19" t="s">
        <v>4</v>
      </c>
    </row>
    <row r="11" spans="1:15" ht="16.5" thickBot="1" x14ac:dyDescent="0.3">
      <c r="A11" s="26" t="s">
        <v>7</v>
      </c>
      <c r="B11" s="14" t="s">
        <v>6</v>
      </c>
      <c r="C11" s="14" t="s">
        <v>7</v>
      </c>
      <c r="D11" s="20"/>
      <c r="E11" s="21"/>
      <c r="F11" s="22"/>
      <c r="G11" s="23" t="s">
        <v>9</v>
      </c>
      <c r="H11" s="21" t="s">
        <v>9</v>
      </c>
      <c r="I11" s="24"/>
    </row>
    <row r="12" spans="1:15" ht="63" x14ac:dyDescent="0.25">
      <c r="A12" s="70" t="s">
        <v>65</v>
      </c>
      <c r="B12" s="60" t="s">
        <v>52</v>
      </c>
      <c r="C12" s="61">
        <v>2002</v>
      </c>
      <c r="D12" s="61"/>
      <c r="E12" s="49"/>
      <c r="F12" s="62" t="s">
        <v>57</v>
      </c>
      <c r="G12" s="85"/>
      <c r="H12" s="85"/>
      <c r="I12" s="82" t="s">
        <v>56</v>
      </c>
    </row>
    <row r="13" spans="1:15" ht="45" x14ac:dyDescent="0.2">
      <c r="A13" s="125"/>
      <c r="B13" s="68"/>
      <c r="C13" s="65"/>
      <c r="D13" s="42">
        <v>6330</v>
      </c>
      <c r="E13" s="66" t="s">
        <v>14</v>
      </c>
      <c r="F13" s="147" t="s">
        <v>58</v>
      </c>
      <c r="G13" s="144">
        <v>246.6</v>
      </c>
      <c r="H13" s="144"/>
      <c r="I13" s="127" t="s">
        <v>59</v>
      </c>
    </row>
    <row r="14" spans="1:15" s="145" customFormat="1" x14ac:dyDescent="0.2">
      <c r="A14" s="126"/>
      <c r="B14" s="4"/>
      <c r="C14" s="7"/>
      <c r="D14" s="7">
        <v>6118</v>
      </c>
      <c r="E14" s="25"/>
      <c r="F14" s="31" t="s">
        <v>60</v>
      </c>
      <c r="G14" s="52"/>
      <c r="H14" s="52"/>
      <c r="I14" s="127" t="s">
        <v>59</v>
      </c>
      <c r="K14" s="1"/>
      <c r="L14" s="1"/>
      <c r="M14" s="1"/>
      <c r="N14" s="1"/>
      <c r="O14" s="1"/>
    </row>
    <row r="15" spans="1:15" s="145" customFormat="1" ht="30" x14ac:dyDescent="0.2">
      <c r="A15" s="126"/>
      <c r="B15" s="4"/>
      <c r="C15" s="7"/>
      <c r="D15" s="7">
        <v>6118</v>
      </c>
      <c r="E15" s="25" t="s">
        <v>35</v>
      </c>
      <c r="F15" s="31" t="s">
        <v>61</v>
      </c>
      <c r="G15" s="52"/>
      <c r="H15" s="52">
        <v>160</v>
      </c>
      <c r="I15" s="127" t="s">
        <v>59</v>
      </c>
      <c r="K15" s="1"/>
      <c r="L15" s="1"/>
      <c r="M15" s="1"/>
      <c r="N15" s="1"/>
      <c r="O15" s="1"/>
    </row>
    <row r="16" spans="1:15" s="145" customFormat="1" x14ac:dyDescent="0.2">
      <c r="A16" s="126"/>
      <c r="B16" s="4"/>
      <c r="C16" s="7"/>
      <c r="D16" s="7">
        <v>6118</v>
      </c>
      <c r="E16" s="25" t="s">
        <v>23</v>
      </c>
      <c r="F16" s="31" t="s">
        <v>62</v>
      </c>
      <c r="G16" s="52"/>
      <c r="H16" s="52">
        <v>10</v>
      </c>
      <c r="I16" s="127" t="s">
        <v>59</v>
      </c>
      <c r="K16" s="1"/>
      <c r="L16" s="1"/>
      <c r="M16" s="1"/>
      <c r="N16" s="1"/>
      <c r="O16" s="1"/>
    </row>
    <row r="17" spans="1:15" s="145" customFormat="1" x14ac:dyDescent="0.2">
      <c r="A17" s="126"/>
      <c r="B17" s="4"/>
      <c r="C17" s="7"/>
      <c r="D17" s="7">
        <v>6118</v>
      </c>
      <c r="E17" s="25" t="s">
        <v>42</v>
      </c>
      <c r="F17" s="31" t="s">
        <v>46</v>
      </c>
      <c r="G17" s="52"/>
      <c r="H17" s="52">
        <v>5</v>
      </c>
      <c r="I17" s="127" t="s">
        <v>59</v>
      </c>
      <c r="K17" s="1"/>
      <c r="L17" s="1"/>
      <c r="M17" s="1"/>
      <c r="N17" s="1"/>
      <c r="O17" s="1"/>
    </row>
    <row r="18" spans="1:15" s="145" customFormat="1" x14ac:dyDescent="0.2">
      <c r="A18" s="126"/>
      <c r="B18" s="4"/>
      <c r="C18" s="7"/>
      <c r="D18" s="7">
        <v>6118</v>
      </c>
      <c r="E18" s="25" t="s">
        <v>43</v>
      </c>
      <c r="F18" s="31" t="s">
        <v>63</v>
      </c>
      <c r="G18" s="52"/>
      <c r="H18" s="52">
        <v>8</v>
      </c>
      <c r="I18" s="127" t="s">
        <v>59</v>
      </c>
      <c r="K18" s="1"/>
      <c r="L18" s="1"/>
      <c r="M18" s="1"/>
      <c r="N18" s="1"/>
      <c r="O18" s="1"/>
    </row>
    <row r="19" spans="1:15" s="145" customFormat="1" x14ac:dyDescent="0.2">
      <c r="A19" s="126"/>
      <c r="B19" s="4"/>
      <c r="C19" s="7"/>
      <c r="D19" s="7">
        <v>6118</v>
      </c>
      <c r="E19" s="25" t="s">
        <v>44</v>
      </c>
      <c r="F19" s="31" t="s">
        <v>64</v>
      </c>
      <c r="G19" s="52"/>
      <c r="H19" s="52">
        <v>6.6</v>
      </c>
      <c r="I19" s="127" t="s">
        <v>59</v>
      </c>
      <c r="K19" s="1"/>
      <c r="L19" s="1"/>
      <c r="M19" s="1"/>
      <c r="N19" s="1"/>
      <c r="O19" s="1"/>
    </row>
    <row r="20" spans="1:15" s="145" customFormat="1" x14ac:dyDescent="0.2">
      <c r="A20" s="126"/>
      <c r="B20" s="4"/>
      <c r="C20" s="7"/>
      <c r="D20" s="7">
        <v>6118</v>
      </c>
      <c r="E20" s="25" t="s">
        <v>16</v>
      </c>
      <c r="F20" s="31" t="s">
        <v>67</v>
      </c>
      <c r="G20" s="52"/>
      <c r="H20" s="52">
        <v>36</v>
      </c>
      <c r="I20" s="127" t="s">
        <v>59</v>
      </c>
      <c r="K20" s="1"/>
      <c r="L20" s="1"/>
      <c r="M20" s="1"/>
      <c r="N20" s="1"/>
      <c r="O20" s="1"/>
    </row>
    <row r="21" spans="1:15" s="145" customFormat="1" ht="15.75" thickBot="1" x14ac:dyDescent="0.25">
      <c r="A21" s="141"/>
      <c r="B21" s="32"/>
      <c r="C21" s="33"/>
      <c r="D21" s="33">
        <v>6118</v>
      </c>
      <c r="E21" s="28" t="s">
        <v>45</v>
      </c>
      <c r="F21" s="39" t="s">
        <v>47</v>
      </c>
      <c r="G21" s="55"/>
      <c r="H21" s="55">
        <v>21</v>
      </c>
      <c r="I21" s="64" t="s">
        <v>59</v>
      </c>
      <c r="K21" s="1"/>
      <c r="L21" s="1"/>
      <c r="M21" s="1"/>
      <c r="N21" s="1"/>
      <c r="O21" s="1"/>
    </row>
    <row r="22" spans="1:15" s="5" customFormat="1" ht="15.75" thickBot="1" x14ac:dyDescent="0.25">
      <c r="A22" s="8"/>
      <c r="B22" s="8"/>
      <c r="C22" s="8"/>
      <c r="D22" s="10"/>
      <c r="E22" s="83"/>
      <c r="F22" s="84"/>
      <c r="G22" s="59"/>
      <c r="H22" s="59"/>
      <c r="I22" s="9"/>
      <c r="J22"/>
      <c r="K22" s="1"/>
      <c r="L22" s="6"/>
      <c r="M22" s="6"/>
      <c r="N22" s="6"/>
      <c r="O22" s="6"/>
    </row>
    <row r="23" spans="1:15" s="5" customFormat="1" ht="31.5" x14ac:dyDescent="0.25">
      <c r="A23" s="105" t="s">
        <v>66</v>
      </c>
      <c r="B23" s="40" t="s">
        <v>53</v>
      </c>
      <c r="C23" s="41">
        <v>1801</v>
      </c>
      <c r="D23" s="41"/>
      <c r="E23" s="30"/>
      <c r="F23" s="62" t="s">
        <v>76</v>
      </c>
      <c r="G23" s="51"/>
      <c r="H23" s="51"/>
      <c r="I23" s="54" t="s">
        <v>77</v>
      </c>
      <c r="J23" s="104"/>
      <c r="K23" s="1"/>
      <c r="L23" s="6"/>
      <c r="M23" s="6"/>
      <c r="N23" s="6"/>
      <c r="O23" s="6"/>
    </row>
    <row r="24" spans="1:15" s="5" customFormat="1" x14ac:dyDescent="0.2">
      <c r="A24" s="69"/>
      <c r="B24" s="57"/>
      <c r="C24" s="43"/>
      <c r="D24" s="7">
        <v>3319</v>
      </c>
      <c r="E24" s="46" t="s">
        <v>34</v>
      </c>
      <c r="F24" s="48" t="s">
        <v>69</v>
      </c>
      <c r="G24" s="53">
        <v>9.6</v>
      </c>
      <c r="H24" s="53"/>
      <c r="I24" s="50"/>
      <c r="J24" s="104"/>
      <c r="K24" s="1"/>
      <c r="L24" s="6"/>
      <c r="M24" s="6"/>
      <c r="N24" s="6"/>
      <c r="O24" s="6"/>
    </row>
    <row r="25" spans="1:15" s="5" customFormat="1" ht="30" x14ac:dyDescent="0.2">
      <c r="A25" s="126"/>
      <c r="B25" s="4"/>
      <c r="C25" s="7"/>
      <c r="D25" s="7">
        <v>3319</v>
      </c>
      <c r="E25" s="25" t="s">
        <v>68</v>
      </c>
      <c r="F25" s="31" t="s">
        <v>70</v>
      </c>
      <c r="G25" s="52">
        <v>41.6</v>
      </c>
      <c r="H25" s="52"/>
      <c r="I25" s="127"/>
      <c r="J25" s="148"/>
      <c r="K25" s="1"/>
      <c r="L25" s="6"/>
      <c r="M25" s="6"/>
      <c r="N25" s="6"/>
      <c r="O25" s="6"/>
    </row>
    <row r="26" spans="1:15" s="5" customFormat="1" x14ac:dyDescent="0.2">
      <c r="A26" s="126"/>
      <c r="B26" s="4"/>
      <c r="C26" s="7"/>
      <c r="D26" s="7">
        <v>3319</v>
      </c>
      <c r="E26" s="25" t="s">
        <v>23</v>
      </c>
      <c r="F26" s="31" t="s">
        <v>33</v>
      </c>
      <c r="G26" s="52"/>
      <c r="H26" s="52">
        <v>10</v>
      </c>
      <c r="I26" s="127"/>
      <c r="J26" s="145"/>
      <c r="K26" s="1"/>
      <c r="L26" s="6"/>
      <c r="M26" s="6"/>
      <c r="N26" s="6"/>
      <c r="O26" s="6"/>
    </row>
    <row r="27" spans="1:15" s="5" customFormat="1" x14ac:dyDescent="0.2">
      <c r="A27" s="126"/>
      <c r="B27" s="4"/>
      <c r="C27" s="7"/>
      <c r="D27" s="7">
        <v>3319</v>
      </c>
      <c r="E27" s="25" t="s">
        <v>16</v>
      </c>
      <c r="F27" s="31" t="s">
        <v>71</v>
      </c>
      <c r="G27" s="52"/>
      <c r="H27" s="52">
        <v>25.8</v>
      </c>
      <c r="I27" s="127"/>
      <c r="J27" s="145"/>
      <c r="K27" s="1"/>
      <c r="L27" s="6"/>
      <c r="M27" s="6"/>
      <c r="N27" s="6"/>
      <c r="O27" s="6"/>
    </row>
    <row r="28" spans="1:15" s="5" customFormat="1" x14ac:dyDescent="0.2">
      <c r="A28" s="126"/>
      <c r="B28" s="4"/>
      <c r="C28" s="7"/>
      <c r="D28" s="7">
        <v>3319</v>
      </c>
      <c r="E28" s="25" t="s">
        <v>72</v>
      </c>
      <c r="F28" s="31" t="s">
        <v>73</v>
      </c>
      <c r="G28" s="52"/>
      <c r="H28" s="52">
        <v>5</v>
      </c>
      <c r="I28" s="127"/>
      <c r="J28" s="145"/>
      <c r="K28" s="1"/>
      <c r="L28" s="6"/>
      <c r="M28" s="6"/>
      <c r="N28" s="6"/>
      <c r="O28" s="6"/>
    </row>
    <row r="29" spans="1:15" s="5" customFormat="1" ht="15.75" thickBot="1" x14ac:dyDescent="0.25">
      <c r="A29" s="141"/>
      <c r="B29" s="32"/>
      <c r="C29" s="33"/>
      <c r="D29" s="33">
        <v>3319</v>
      </c>
      <c r="E29" s="28" t="s">
        <v>74</v>
      </c>
      <c r="F29" s="39" t="s">
        <v>75</v>
      </c>
      <c r="G29" s="55"/>
      <c r="H29" s="55">
        <v>10</v>
      </c>
      <c r="I29" s="142"/>
      <c r="J29" s="104"/>
      <c r="K29" s="1"/>
      <c r="L29" s="6"/>
      <c r="M29" s="6"/>
      <c r="N29" s="6"/>
      <c r="O29" s="6"/>
    </row>
    <row r="30" spans="1:15" s="5" customFormat="1" ht="16.5" thickBot="1" x14ac:dyDescent="0.3">
      <c r="A30" s="67" t="s">
        <v>79</v>
      </c>
      <c r="B30" s="68"/>
      <c r="C30" s="65"/>
      <c r="D30" s="65"/>
      <c r="E30" s="143"/>
      <c r="F30" s="149"/>
      <c r="G30" s="144"/>
      <c r="H30" s="144"/>
      <c r="I30" s="152"/>
      <c r="J30" s="145"/>
      <c r="K30" s="1"/>
      <c r="L30" s="6"/>
      <c r="M30" s="6"/>
      <c r="N30" s="6"/>
      <c r="O30" s="6"/>
    </row>
    <row r="31" spans="1:15" ht="63" x14ac:dyDescent="0.2">
      <c r="A31" s="29"/>
      <c r="B31" s="60" t="s">
        <v>15</v>
      </c>
      <c r="C31" s="61">
        <v>7001</v>
      </c>
      <c r="D31" s="61"/>
      <c r="E31" s="49"/>
      <c r="F31" s="150" t="s">
        <v>89</v>
      </c>
      <c r="G31" s="85"/>
      <c r="H31" s="151"/>
      <c r="I31" s="63" t="s">
        <v>80</v>
      </c>
    </row>
    <row r="32" spans="1:15" s="145" customFormat="1" x14ac:dyDescent="0.2">
      <c r="A32" s="3"/>
      <c r="B32" s="57"/>
      <c r="C32" s="43"/>
      <c r="D32" s="43"/>
      <c r="E32" s="45"/>
      <c r="F32" s="153" t="s">
        <v>81</v>
      </c>
      <c r="G32" s="53"/>
      <c r="H32" s="47"/>
      <c r="I32" s="71"/>
      <c r="K32" s="1"/>
      <c r="L32" s="1"/>
      <c r="M32" s="1"/>
      <c r="N32" s="1"/>
      <c r="O32" s="1"/>
    </row>
    <row r="33" spans="1:15" ht="45" x14ac:dyDescent="0.2">
      <c r="A33" s="3"/>
      <c r="B33" s="57"/>
      <c r="C33" s="43"/>
      <c r="D33" s="43">
        <v>6330</v>
      </c>
      <c r="E33" s="45" t="s">
        <v>14</v>
      </c>
      <c r="F33" s="44" t="s">
        <v>83</v>
      </c>
      <c r="G33" s="53">
        <v>450</v>
      </c>
      <c r="H33" s="53"/>
      <c r="I33" s="71" t="s">
        <v>37</v>
      </c>
    </row>
    <row r="34" spans="1:15" s="145" customFormat="1" ht="45" x14ac:dyDescent="0.2">
      <c r="A34" s="3"/>
      <c r="B34" s="57"/>
      <c r="C34" s="43"/>
      <c r="D34" s="43">
        <v>6330</v>
      </c>
      <c r="E34" s="45" t="s">
        <v>36</v>
      </c>
      <c r="F34" s="44" t="s">
        <v>84</v>
      </c>
      <c r="G34" s="53">
        <v>540</v>
      </c>
      <c r="H34" s="53"/>
      <c r="I34" s="71" t="s">
        <v>37</v>
      </c>
      <c r="K34" s="1"/>
      <c r="L34" s="1"/>
      <c r="M34" s="1"/>
      <c r="N34" s="1"/>
      <c r="O34" s="1"/>
    </row>
    <row r="35" spans="1:15" ht="30" x14ac:dyDescent="0.2">
      <c r="A35" s="3"/>
      <c r="B35" s="57"/>
      <c r="C35" s="43"/>
      <c r="D35" s="43">
        <v>3113</v>
      </c>
      <c r="E35" s="45" t="s">
        <v>22</v>
      </c>
      <c r="F35" s="44" t="s">
        <v>85</v>
      </c>
      <c r="G35" s="53"/>
      <c r="H35" s="53">
        <v>450</v>
      </c>
      <c r="I35" s="71" t="s">
        <v>37</v>
      </c>
    </row>
    <row r="36" spans="1:15" ht="30" x14ac:dyDescent="0.2">
      <c r="A36" s="3"/>
      <c r="B36" s="57"/>
      <c r="C36" s="43"/>
      <c r="D36" s="43">
        <v>3113</v>
      </c>
      <c r="E36" s="45" t="s">
        <v>54</v>
      </c>
      <c r="F36" s="44" t="s">
        <v>86</v>
      </c>
      <c r="G36" s="53"/>
      <c r="H36" s="53">
        <v>540</v>
      </c>
      <c r="I36" s="71" t="s">
        <v>37</v>
      </c>
    </row>
    <row r="37" spans="1:15" x14ac:dyDescent="0.2">
      <c r="A37" s="3"/>
      <c r="B37" s="57"/>
      <c r="C37" s="43"/>
      <c r="D37" s="43"/>
      <c r="E37" s="45"/>
      <c r="F37" s="154" t="s">
        <v>82</v>
      </c>
      <c r="G37" s="53"/>
      <c r="H37" s="53"/>
      <c r="I37" s="71"/>
    </row>
    <row r="38" spans="1:15" ht="45" x14ac:dyDescent="0.2">
      <c r="A38" s="3"/>
      <c r="B38" s="57"/>
      <c r="C38" s="43"/>
      <c r="D38" s="43">
        <v>6330</v>
      </c>
      <c r="E38" s="45" t="s">
        <v>14</v>
      </c>
      <c r="F38" s="44" t="s">
        <v>83</v>
      </c>
      <c r="G38" s="53">
        <f>1159.1+1159.1</f>
        <v>2318.1999999999998</v>
      </c>
      <c r="H38" s="53"/>
      <c r="I38" s="71" t="s">
        <v>37</v>
      </c>
    </row>
    <row r="39" spans="1:15" ht="30.75" thickBot="1" x14ac:dyDescent="0.25">
      <c r="A39" s="27"/>
      <c r="B39" s="32"/>
      <c r="C39" s="33"/>
      <c r="D39" s="33">
        <v>3113</v>
      </c>
      <c r="E39" s="28" t="s">
        <v>22</v>
      </c>
      <c r="F39" s="39" t="s">
        <v>85</v>
      </c>
      <c r="G39" s="55"/>
      <c r="H39" s="55">
        <v>2318.1999999999998</v>
      </c>
      <c r="I39" s="56" t="s">
        <v>37</v>
      </c>
    </row>
    <row r="40" spans="1:15" s="160" customFormat="1" x14ac:dyDescent="0.2">
      <c r="A40" s="155"/>
      <c r="B40" s="155"/>
      <c r="C40" s="155"/>
      <c r="D40" s="156"/>
      <c r="E40" s="157"/>
      <c r="F40" s="157"/>
      <c r="G40" s="158"/>
      <c r="H40" s="159"/>
      <c r="I40" s="158"/>
      <c r="K40" s="161"/>
      <c r="L40" s="161"/>
      <c r="M40" s="161"/>
      <c r="N40" s="161"/>
      <c r="O40" s="161"/>
    </row>
    <row r="41" spans="1:15" x14ac:dyDescent="0.2">
      <c r="G41" s="58" t="s">
        <v>38</v>
      </c>
      <c r="H41" s="58" t="s">
        <v>39</v>
      </c>
    </row>
    <row r="42" spans="1:15" x14ac:dyDescent="0.2">
      <c r="F42" s="146" t="s">
        <v>87</v>
      </c>
      <c r="G42" s="59">
        <v>89382</v>
      </c>
      <c r="H42" s="59">
        <f>89382+246.6+50.8+3308.2</f>
        <v>92987.6</v>
      </c>
    </row>
    <row r="43" spans="1:15" x14ac:dyDescent="0.2">
      <c r="F43" s="146" t="s">
        <v>88</v>
      </c>
      <c r="G43" s="59">
        <v>121874</v>
      </c>
      <c r="H43" s="59">
        <f>121874+246.6+50.8+3308.2</f>
        <v>125479.6</v>
      </c>
    </row>
    <row r="44" spans="1:15" x14ac:dyDescent="0.2">
      <c r="F44" s="146" t="s">
        <v>18</v>
      </c>
      <c r="G44" s="59">
        <f>G42-G43</f>
        <v>-32492</v>
      </c>
      <c r="H44" s="59">
        <f>H42-H43</f>
        <v>-32492</v>
      </c>
    </row>
    <row r="45" spans="1:15" x14ac:dyDescent="0.2">
      <c r="F45" s="9" t="s">
        <v>19</v>
      </c>
      <c r="G45" s="59">
        <v>32492</v>
      </c>
      <c r="H45" s="59">
        <v>32492</v>
      </c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E30" sqref="E30"/>
    </sheetView>
  </sheetViews>
  <sheetFormatPr defaultRowHeight="14.25" x14ac:dyDescent="0.2"/>
  <cols>
    <col min="1" max="1" width="9.5703125" style="90" customWidth="1"/>
    <col min="2" max="2" width="8.5703125" style="90" customWidth="1"/>
    <col min="3" max="3" width="12" style="90" customWidth="1"/>
    <col min="4" max="4" width="7.7109375" style="90" customWidth="1"/>
    <col min="5" max="5" width="15.7109375" style="90" customWidth="1"/>
    <col min="6" max="6" width="14.85546875" style="90" customWidth="1"/>
    <col min="7" max="7" width="33.85546875" style="90" customWidth="1"/>
    <col min="8" max="8" width="13.5703125" style="90" customWidth="1"/>
    <col min="9" max="9" width="14.28515625" style="90" customWidth="1"/>
    <col min="10" max="10" width="11.42578125" style="90" customWidth="1"/>
    <col min="11" max="11" width="16.42578125" style="89" customWidth="1"/>
    <col min="12" max="13" width="9.140625" style="90"/>
    <col min="14" max="14" width="10.42578125" style="90" customWidth="1"/>
    <col min="15" max="16384" width="9.140625" style="90"/>
  </cols>
  <sheetData>
    <row r="1" spans="1:14" ht="15.75" thickBot="1" x14ac:dyDescent="0.3">
      <c r="A1" s="86" t="s">
        <v>24</v>
      </c>
      <c r="B1" s="87" t="s">
        <v>1</v>
      </c>
      <c r="C1" s="87" t="s">
        <v>25</v>
      </c>
      <c r="D1" s="87" t="s">
        <v>26</v>
      </c>
      <c r="E1" s="87" t="s">
        <v>27</v>
      </c>
      <c r="F1" s="87" t="s">
        <v>90</v>
      </c>
      <c r="G1" s="87" t="s">
        <v>28</v>
      </c>
      <c r="H1" s="128" t="s">
        <v>21</v>
      </c>
      <c r="I1" s="88" t="s">
        <v>91</v>
      </c>
    </row>
    <row r="2" spans="1:14" s="103" customFormat="1" ht="15" x14ac:dyDescent="0.25">
      <c r="A2" s="226" t="s">
        <v>92</v>
      </c>
      <c r="B2" s="227"/>
      <c r="C2" s="227"/>
      <c r="D2" s="227"/>
      <c r="E2" s="227"/>
      <c r="F2" s="227"/>
      <c r="G2" s="227"/>
      <c r="H2" s="162" t="s">
        <v>93</v>
      </c>
      <c r="I2" s="163" t="s">
        <v>94</v>
      </c>
      <c r="J2" s="90"/>
      <c r="K2" s="89"/>
      <c r="L2" s="90"/>
      <c r="N2" s="90"/>
    </row>
    <row r="3" spans="1:14" s="103" customFormat="1" ht="15" x14ac:dyDescent="0.25">
      <c r="A3" s="164" t="s">
        <v>29</v>
      </c>
      <c r="B3" s="165"/>
      <c r="C3" s="165"/>
      <c r="D3" s="165"/>
      <c r="E3" s="166"/>
      <c r="F3" s="167"/>
      <c r="G3" s="165"/>
      <c r="H3" s="168"/>
      <c r="I3" s="92"/>
      <c r="J3" s="90"/>
      <c r="K3" s="89"/>
      <c r="L3" s="90"/>
      <c r="N3" s="90"/>
    </row>
    <row r="4" spans="1:14" s="103" customFormat="1" ht="29.25" x14ac:dyDescent="0.25">
      <c r="A4" s="169">
        <v>6330</v>
      </c>
      <c r="B4" s="170">
        <v>4137</v>
      </c>
      <c r="C4" s="171">
        <v>17050</v>
      </c>
      <c r="D4" s="170">
        <v>400</v>
      </c>
      <c r="E4" s="172" t="s">
        <v>95</v>
      </c>
      <c r="F4" s="173">
        <v>250000</v>
      </c>
      <c r="G4" s="174" t="s">
        <v>96</v>
      </c>
      <c r="H4" s="175">
        <v>250000</v>
      </c>
      <c r="I4" s="176">
        <v>221148.02</v>
      </c>
      <c r="J4" s="90"/>
      <c r="K4" s="89"/>
      <c r="L4" s="90"/>
      <c r="N4" s="90"/>
    </row>
    <row r="5" spans="1:14" s="103" customFormat="1" ht="29.25" x14ac:dyDescent="0.25">
      <c r="A5" s="169">
        <v>6330</v>
      </c>
      <c r="B5" s="170">
        <v>4137</v>
      </c>
      <c r="C5" s="171">
        <v>104</v>
      </c>
      <c r="D5" s="170">
        <v>400</v>
      </c>
      <c r="E5" s="172" t="s">
        <v>95</v>
      </c>
      <c r="F5" s="173">
        <v>200000</v>
      </c>
      <c r="G5" s="174" t="s">
        <v>97</v>
      </c>
      <c r="H5" s="175">
        <v>200000</v>
      </c>
      <c r="I5" s="176">
        <v>176918.41</v>
      </c>
      <c r="J5" s="90"/>
      <c r="K5" s="89"/>
      <c r="L5" s="90"/>
      <c r="N5" s="90"/>
    </row>
    <row r="6" spans="1:14" s="103" customFormat="1" ht="29.25" x14ac:dyDescent="0.25">
      <c r="A6" s="169">
        <v>6330</v>
      </c>
      <c r="B6" s="170">
        <v>4251</v>
      </c>
      <c r="C6" s="171">
        <v>17985</v>
      </c>
      <c r="D6" s="170">
        <v>400</v>
      </c>
      <c r="E6" s="172" t="s">
        <v>95</v>
      </c>
      <c r="F6" s="173">
        <v>300000</v>
      </c>
      <c r="G6" s="174" t="s">
        <v>98</v>
      </c>
      <c r="H6" s="175">
        <v>300000</v>
      </c>
      <c r="I6" s="176">
        <v>278851.98</v>
      </c>
      <c r="J6" s="90"/>
      <c r="K6" s="89"/>
      <c r="L6" s="90"/>
      <c r="N6" s="90"/>
    </row>
    <row r="7" spans="1:14" s="103" customFormat="1" ht="43.5" x14ac:dyDescent="0.25">
      <c r="A7" s="169">
        <v>6330</v>
      </c>
      <c r="B7" s="170">
        <v>4251</v>
      </c>
      <c r="C7" s="171">
        <v>105</v>
      </c>
      <c r="D7" s="170">
        <v>400</v>
      </c>
      <c r="E7" s="172" t="s">
        <v>95</v>
      </c>
      <c r="F7" s="173">
        <v>240000</v>
      </c>
      <c r="G7" s="174" t="s">
        <v>99</v>
      </c>
      <c r="H7" s="175">
        <v>240000</v>
      </c>
      <c r="I7" s="176">
        <v>223081.59</v>
      </c>
      <c r="J7" s="90"/>
      <c r="K7" s="89"/>
      <c r="L7" s="90"/>
      <c r="N7" s="90"/>
    </row>
    <row r="8" spans="1:14" s="103" customFormat="1" ht="15" x14ac:dyDescent="0.25">
      <c r="A8" s="112"/>
      <c r="B8" s="113"/>
      <c r="C8" s="113"/>
      <c r="D8" s="113"/>
      <c r="E8" s="114"/>
      <c r="F8" s="177">
        <f>SUM(F4:F7)</f>
        <v>990000</v>
      </c>
      <c r="G8" s="115"/>
      <c r="H8" s="129">
        <f>SUM(H4:H7)</f>
        <v>990000</v>
      </c>
      <c r="I8" s="178">
        <f>SUM(I4:I7)</f>
        <v>899999.99999999988</v>
      </c>
      <c r="J8" s="90"/>
      <c r="K8" s="89"/>
      <c r="L8" s="90"/>
      <c r="N8" s="90"/>
    </row>
    <row r="9" spans="1:14" s="103" customFormat="1" ht="15" x14ac:dyDescent="0.25">
      <c r="A9" s="112"/>
      <c r="B9" s="113"/>
      <c r="C9" s="113"/>
      <c r="D9" s="113"/>
      <c r="E9" s="114"/>
      <c r="F9" s="177"/>
      <c r="G9" s="115"/>
      <c r="H9" s="129"/>
      <c r="I9" s="178"/>
      <c r="J9" s="90"/>
      <c r="K9" s="89"/>
      <c r="L9" s="90"/>
      <c r="N9" s="90"/>
    </row>
    <row r="10" spans="1:14" s="103" customFormat="1" ht="15" x14ac:dyDescent="0.25">
      <c r="A10" s="112"/>
      <c r="B10" s="113"/>
      <c r="C10" s="113"/>
      <c r="D10" s="113"/>
      <c r="E10" s="114"/>
      <c r="F10" s="177"/>
      <c r="G10" s="115"/>
      <c r="H10" s="129"/>
      <c r="I10" s="178"/>
      <c r="J10" s="90"/>
      <c r="K10" s="89"/>
      <c r="L10" s="90"/>
      <c r="N10" s="90"/>
    </row>
    <row r="11" spans="1:14" s="103" customFormat="1" ht="15" x14ac:dyDescent="0.25">
      <c r="A11" s="116" t="s">
        <v>30</v>
      </c>
      <c r="B11" s="117"/>
      <c r="C11" s="117"/>
      <c r="D11" s="117"/>
      <c r="E11" s="118"/>
      <c r="F11" s="179"/>
      <c r="G11" s="110"/>
      <c r="H11" s="180"/>
      <c r="I11" s="181"/>
      <c r="J11" s="90"/>
      <c r="K11" s="89"/>
      <c r="L11" s="90"/>
      <c r="N11" s="90"/>
    </row>
    <row r="12" spans="1:14" s="103" customFormat="1" ht="29.25" x14ac:dyDescent="0.25">
      <c r="A12" s="116">
        <v>3113</v>
      </c>
      <c r="B12" s="119">
        <v>5336</v>
      </c>
      <c r="C12" s="120">
        <v>108517050</v>
      </c>
      <c r="D12" s="119">
        <v>400</v>
      </c>
      <c r="E12" s="102" t="s">
        <v>95</v>
      </c>
      <c r="F12" s="182">
        <v>250000</v>
      </c>
      <c r="G12" s="122" t="s">
        <v>100</v>
      </c>
      <c r="H12" s="183">
        <v>250000</v>
      </c>
      <c r="I12" s="184">
        <v>221148.02</v>
      </c>
      <c r="J12" s="90"/>
      <c r="K12" s="89"/>
      <c r="L12" s="90"/>
      <c r="N12" s="90"/>
    </row>
    <row r="13" spans="1:14" s="103" customFormat="1" ht="29.25" x14ac:dyDescent="0.25">
      <c r="A13" s="116">
        <v>3113</v>
      </c>
      <c r="B13" s="119">
        <v>5336</v>
      </c>
      <c r="C13" s="120">
        <v>108100104</v>
      </c>
      <c r="D13" s="119">
        <v>400</v>
      </c>
      <c r="E13" s="102" t="s">
        <v>95</v>
      </c>
      <c r="F13" s="182">
        <v>200000</v>
      </c>
      <c r="G13" s="122" t="s">
        <v>101</v>
      </c>
      <c r="H13" s="183">
        <v>200000</v>
      </c>
      <c r="I13" s="184">
        <v>176918.41</v>
      </c>
      <c r="J13" s="90"/>
      <c r="K13" s="89"/>
      <c r="L13" s="90"/>
      <c r="N13" s="90"/>
    </row>
    <row r="14" spans="1:14" s="103" customFormat="1" ht="29.25" x14ac:dyDescent="0.25">
      <c r="A14" s="116">
        <v>3113</v>
      </c>
      <c r="B14" s="119">
        <v>6356</v>
      </c>
      <c r="C14" s="120">
        <v>108517985</v>
      </c>
      <c r="D14" s="119">
        <v>400</v>
      </c>
      <c r="E14" s="102" t="s">
        <v>95</v>
      </c>
      <c r="F14" s="182">
        <v>300000</v>
      </c>
      <c r="G14" s="122" t="s">
        <v>102</v>
      </c>
      <c r="H14" s="183">
        <v>300000</v>
      </c>
      <c r="I14" s="184">
        <v>278851.98</v>
      </c>
      <c r="J14" s="90"/>
      <c r="K14" s="89"/>
      <c r="L14" s="90"/>
      <c r="N14" s="90"/>
    </row>
    <row r="15" spans="1:14" s="103" customFormat="1" ht="29.25" x14ac:dyDescent="0.25">
      <c r="A15" s="116">
        <v>3113</v>
      </c>
      <c r="B15" s="119">
        <v>6356</v>
      </c>
      <c r="C15" s="120">
        <v>108100105</v>
      </c>
      <c r="D15" s="119">
        <v>400</v>
      </c>
      <c r="E15" s="102" t="s">
        <v>95</v>
      </c>
      <c r="F15" s="182">
        <v>240000</v>
      </c>
      <c r="G15" s="122" t="s">
        <v>103</v>
      </c>
      <c r="H15" s="183">
        <v>240000</v>
      </c>
      <c r="I15" s="184">
        <v>223081.59</v>
      </c>
      <c r="J15" s="90"/>
      <c r="K15" s="89"/>
      <c r="L15" s="90"/>
      <c r="N15" s="90"/>
    </row>
    <row r="16" spans="1:14" s="103" customFormat="1" ht="15" x14ac:dyDescent="0.25">
      <c r="A16" s="131"/>
      <c r="B16" s="132"/>
      <c r="C16" s="132"/>
      <c r="D16" s="132"/>
      <c r="E16" s="133"/>
      <c r="F16" s="185">
        <f>SUM(F12:F15)</f>
        <v>990000</v>
      </c>
      <c r="G16" s="134"/>
      <c r="H16" s="186">
        <f>SUM(H12:H15)</f>
        <v>990000</v>
      </c>
      <c r="I16" s="187">
        <f>SUM(I12:I15)</f>
        <v>899999.99999999988</v>
      </c>
      <c r="J16" s="90"/>
      <c r="K16" s="89"/>
      <c r="L16" s="90"/>
      <c r="N16" s="90"/>
    </row>
    <row r="17" spans="1:14" s="103" customFormat="1" ht="15" x14ac:dyDescent="0.25">
      <c r="A17" s="188"/>
      <c r="B17" s="189"/>
      <c r="C17" s="189"/>
      <c r="D17" s="189"/>
      <c r="E17" s="190"/>
      <c r="F17" s="191"/>
      <c r="G17" s="192"/>
      <c r="H17" s="193"/>
      <c r="I17" s="178"/>
      <c r="J17" s="90"/>
      <c r="K17" s="89"/>
      <c r="L17" s="90"/>
      <c r="N17" s="90"/>
    </row>
    <row r="18" spans="1:14" x14ac:dyDescent="0.2">
      <c r="A18" s="97"/>
      <c r="B18" s="91"/>
      <c r="C18" s="91"/>
      <c r="D18" s="91"/>
      <c r="E18" s="91"/>
      <c r="F18" s="194"/>
      <c r="G18" s="95"/>
      <c r="H18" s="195"/>
      <c r="I18" s="96"/>
    </row>
    <row r="19" spans="1:14" ht="15" x14ac:dyDescent="0.25">
      <c r="A19" s="93" t="s">
        <v>104</v>
      </c>
      <c r="B19" s="93"/>
      <c r="C19" s="91"/>
      <c r="D19" s="91"/>
      <c r="E19" s="91"/>
      <c r="F19" s="196">
        <f>F8</f>
        <v>990000</v>
      </c>
      <c r="G19" s="197"/>
      <c r="H19" s="198">
        <f>H8</f>
        <v>990000</v>
      </c>
      <c r="I19" s="199">
        <f>I8</f>
        <v>899999.99999999988</v>
      </c>
    </row>
    <row r="20" spans="1:14" ht="15.75" thickBot="1" x14ac:dyDescent="0.3">
      <c r="A20" s="100" t="s">
        <v>105</v>
      </c>
      <c r="B20" s="100"/>
      <c r="C20" s="99"/>
      <c r="D20" s="99"/>
      <c r="E20" s="99"/>
      <c r="F20" s="200">
        <f>F16</f>
        <v>990000</v>
      </c>
      <c r="G20" s="201"/>
      <c r="H20" s="202">
        <f>H16</f>
        <v>990000</v>
      </c>
      <c r="I20" s="203">
        <f>I16</f>
        <v>899999.99999999988</v>
      </c>
    </row>
  </sheetData>
  <mergeCells count="1">
    <mergeCell ref="A2:G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B30" sqref="B30"/>
    </sheetView>
  </sheetViews>
  <sheetFormatPr defaultRowHeight="14.25" x14ac:dyDescent="0.2"/>
  <cols>
    <col min="1" max="1" width="9.5703125" style="90" customWidth="1"/>
    <col min="2" max="2" width="8.5703125" style="90" customWidth="1"/>
    <col min="3" max="3" width="12" style="90" customWidth="1"/>
    <col min="4" max="4" width="7.7109375" style="90" customWidth="1"/>
    <col min="5" max="5" width="15.7109375" style="90" customWidth="1"/>
    <col min="6" max="6" width="32.28515625" style="90" customWidth="1"/>
    <col min="7" max="7" width="16" style="90" customWidth="1"/>
    <col min="8" max="8" width="13.85546875" style="90" customWidth="1"/>
    <col min="9" max="9" width="14.28515625" style="90" customWidth="1"/>
    <col min="10" max="10" width="11.42578125" style="90" customWidth="1"/>
    <col min="11" max="11" width="16.42578125" style="89" customWidth="1"/>
    <col min="12" max="13" width="9.140625" style="90"/>
    <col min="14" max="14" width="10.42578125" style="90" customWidth="1"/>
    <col min="15" max="16384" width="9.140625" style="90"/>
  </cols>
  <sheetData>
    <row r="1" spans="1:14" ht="15.75" thickBot="1" x14ac:dyDescent="0.3">
      <c r="A1" s="86" t="s">
        <v>24</v>
      </c>
      <c r="B1" s="87" t="s">
        <v>1</v>
      </c>
      <c r="C1" s="87" t="s">
        <v>25</v>
      </c>
      <c r="D1" s="87" t="s">
        <v>26</v>
      </c>
      <c r="E1" s="87" t="s">
        <v>27</v>
      </c>
      <c r="F1" s="87" t="s">
        <v>28</v>
      </c>
      <c r="G1" s="87" t="s">
        <v>20</v>
      </c>
      <c r="H1" s="128" t="s">
        <v>21</v>
      </c>
      <c r="I1" s="88" t="s">
        <v>21</v>
      </c>
    </row>
    <row r="2" spans="1:14" s="103" customFormat="1" ht="15" x14ac:dyDescent="0.25">
      <c r="A2" s="204"/>
      <c r="B2" s="204"/>
      <c r="C2" s="204"/>
      <c r="D2" s="204"/>
      <c r="E2" s="205"/>
      <c r="F2" s="206"/>
      <c r="G2" s="207"/>
      <c r="H2" s="208"/>
      <c r="I2" s="208"/>
      <c r="J2" s="90"/>
      <c r="K2" s="89"/>
      <c r="L2" s="90"/>
      <c r="N2" s="90"/>
    </row>
    <row r="3" spans="1:14" s="103" customFormat="1" ht="15" x14ac:dyDescent="0.25">
      <c r="A3" s="228" t="s">
        <v>48</v>
      </c>
      <c r="B3" s="228"/>
      <c r="C3" s="228"/>
      <c r="D3" s="228"/>
      <c r="E3" s="228"/>
      <c r="F3" s="228"/>
      <c r="G3" s="228"/>
      <c r="H3" s="129" t="s">
        <v>106</v>
      </c>
      <c r="I3" s="129" t="s">
        <v>107</v>
      </c>
      <c r="J3" s="90"/>
      <c r="K3" s="89"/>
      <c r="L3" s="90"/>
      <c r="N3" s="90"/>
    </row>
    <row r="4" spans="1:14" s="103" customFormat="1" ht="15" x14ac:dyDescent="0.25">
      <c r="A4" s="123" t="s">
        <v>29</v>
      </c>
      <c r="B4" s="110"/>
      <c r="C4" s="110"/>
      <c r="D4" s="110"/>
      <c r="E4" s="124"/>
      <c r="F4" s="110"/>
      <c r="G4" s="110"/>
      <c r="H4" s="209"/>
      <c r="I4" s="92"/>
      <c r="J4" s="90"/>
      <c r="K4" s="89"/>
      <c r="L4" s="90"/>
      <c r="N4" s="90"/>
    </row>
    <row r="5" spans="1:14" s="103" customFormat="1" ht="43.5" x14ac:dyDescent="0.25">
      <c r="A5" s="106">
        <v>6330</v>
      </c>
      <c r="B5" s="107">
        <v>4137</v>
      </c>
      <c r="C5" s="108">
        <v>17050</v>
      </c>
      <c r="D5" s="107">
        <v>400</v>
      </c>
      <c r="E5" s="109" t="s">
        <v>49</v>
      </c>
      <c r="F5" s="121" t="s">
        <v>50</v>
      </c>
      <c r="G5" s="111">
        <v>1159100</v>
      </c>
      <c r="H5" s="175">
        <v>1159081.25</v>
      </c>
      <c r="I5" s="176">
        <v>0</v>
      </c>
      <c r="J5" s="90"/>
      <c r="K5" s="89"/>
      <c r="L5" s="90"/>
      <c r="N5" s="90"/>
    </row>
    <row r="6" spans="1:14" s="103" customFormat="1" ht="43.5" x14ac:dyDescent="0.25">
      <c r="A6" s="106">
        <v>6330</v>
      </c>
      <c r="B6" s="107">
        <v>4137</v>
      </c>
      <c r="C6" s="108">
        <v>104</v>
      </c>
      <c r="D6" s="107">
        <v>400</v>
      </c>
      <c r="E6" s="109" t="s">
        <v>49</v>
      </c>
      <c r="F6" s="121" t="s">
        <v>51</v>
      </c>
      <c r="G6" s="111">
        <v>1159100</v>
      </c>
      <c r="H6" s="175">
        <v>1159081.25</v>
      </c>
      <c r="I6" s="176">
        <v>0</v>
      </c>
      <c r="J6" s="90"/>
      <c r="K6" s="89"/>
      <c r="L6" s="90"/>
      <c r="N6" s="90"/>
    </row>
    <row r="7" spans="1:14" s="103" customFormat="1" ht="15" x14ac:dyDescent="0.25">
      <c r="A7" s="112"/>
      <c r="B7" s="113"/>
      <c r="C7" s="113"/>
      <c r="D7" s="113"/>
      <c r="E7" s="114"/>
      <c r="F7" s="115"/>
      <c r="G7" s="129">
        <f>SUM(G5:G6)</f>
        <v>2318200</v>
      </c>
      <c r="H7" s="193">
        <f>SUM(H5:H6)</f>
        <v>2318162.5</v>
      </c>
      <c r="I7" s="178">
        <f>SUM(I5:I6)</f>
        <v>0</v>
      </c>
      <c r="J7" s="90"/>
      <c r="K7" s="89"/>
      <c r="L7" s="90"/>
      <c r="N7" s="90"/>
    </row>
    <row r="8" spans="1:14" s="103" customFormat="1" ht="15" x14ac:dyDescent="0.25">
      <c r="A8" s="112"/>
      <c r="B8" s="113"/>
      <c r="C8" s="113"/>
      <c r="D8" s="113"/>
      <c r="E8" s="114"/>
      <c r="F8" s="115"/>
      <c r="G8" s="129"/>
      <c r="H8" s="193"/>
      <c r="I8" s="178"/>
      <c r="J8" s="90"/>
      <c r="K8" s="89"/>
      <c r="L8" s="90"/>
      <c r="N8" s="90"/>
    </row>
    <row r="9" spans="1:14" s="103" customFormat="1" ht="15" x14ac:dyDescent="0.25">
      <c r="A9" s="116" t="s">
        <v>30</v>
      </c>
      <c r="B9" s="117"/>
      <c r="C9" s="117"/>
      <c r="D9" s="117"/>
      <c r="E9" s="118"/>
      <c r="F9" s="110"/>
      <c r="G9" s="110"/>
      <c r="H9" s="180"/>
      <c r="I9" s="181"/>
      <c r="J9" s="90"/>
      <c r="K9" s="89"/>
      <c r="L9" s="90"/>
      <c r="N9" s="90"/>
    </row>
    <row r="10" spans="1:14" s="103" customFormat="1" ht="43.5" x14ac:dyDescent="0.25">
      <c r="A10" s="116">
        <v>3113</v>
      </c>
      <c r="B10" s="119">
        <v>5336</v>
      </c>
      <c r="C10" s="120">
        <v>108517050</v>
      </c>
      <c r="D10" s="119">
        <v>400</v>
      </c>
      <c r="E10" s="102" t="s">
        <v>49</v>
      </c>
      <c r="F10" s="122" t="s">
        <v>40</v>
      </c>
      <c r="G10" s="111">
        <v>1159100</v>
      </c>
      <c r="H10" s="183">
        <v>1159081.25</v>
      </c>
      <c r="I10" s="184">
        <v>0</v>
      </c>
      <c r="K10" s="89"/>
      <c r="L10" s="90"/>
      <c r="N10" s="90"/>
    </row>
    <row r="11" spans="1:14" s="103" customFormat="1" ht="43.5" x14ac:dyDescent="0.25">
      <c r="A11" s="116">
        <v>3113</v>
      </c>
      <c r="B11" s="119">
        <v>5336</v>
      </c>
      <c r="C11" s="120">
        <v>108100104</v>
      </c>
      <c r="D11" s="119">
        <v>400</v>
      </c>
      <c r="E11" s="102" t="s">
        <v>49</v>
      </c>
      <c r="F11" s="122" t="s">
        <v>41</v>
      </c>
      <c r="G11" s="111">
        <v>1159100</v>
      </c>
      <c r="H11" s="183">
        <v>1159081.25</v>
      </c>
      <c r="I11" s="184">
        <v>0</v>
      </c>
      <c r="J11" s="90"/>
      <c r="K11" s="89"/>
      <c r="L11" s="90"/>
      <c r="N11" s="90"/>
    </row>
    <row r="12" spans="1:14" s="103" customFormat="1" ht="15.75" thickBot="1" x14ac:dyDescent="0.3">
      <c r="A12" s="135"/>
      <c r="B12" s="136"/>
      <c r="C12" s="136"/>
      <c r="D12" s="136"/>
      <c r="E12" s="137"/>
      <c r="F12" s="138"/>
      <c r="G12" s="139">
        <f>SUM(G10:G11)</f>
        <v>2318200</v>
      </c>
      <c r="H12" s="210">
        <f>SUM(H10:H11)</f>
        <v>2318162.5</v>
      </c>
      <c r="I12" s="130">
        <f>SUM(I10:I11)</f>
        <v>0</v>
      </c>
      <c r="J12" s="90"/>
      <c r="K12" s="89"/>
      <c r="L12" s="90"/>
      <c r="N12" s="90"/>
    </row>
    <row r="13" spans="1:14" x14ac:dyDescent="0.2">
      <c r="A13" s="211"/>
      <c r="B13" s="212"/>
      <c r="C13" s="212"/>
      <c r="D13" s="212"/>
      <c r="E13" s="213"/>
      <c r="F13" s="214"/>
      <c r="G13" s="215"/>
      <c r="H13" s="216"/>
      <c r="I13" s="217"/>
    </row>
    <row r="14" spans="1:14" x14ac:dyDescent="0.2">
      <c r="A14" s="97"/>
      <c r="B14" s="91"/>
      <c r="C14" s="91"/>
      <c r="D14" s="91"/>
      <c r="E14" s="91"/>
      <c r="F14" s="95"/>
      <c r="G14" s="95"/>
      <c r="H14" s="195"/>
      <c r="I14" s="96"/>
    </row>
    <row r="15" spans="1:14" x14ac:dyDescent="0.2">
      <c r="A15" s="97"/>
      <c r="B15" s="91"/>
      <c r="C15" s="91"/>
      <c r="D15" s="91"/>
      <c r="E15" s="91"/>
      <c r="F15" s="93" t="s">
        <v>31</v>
      </c>
      <c r="G15" s="93">
        <f>G7</f>
        <v>2318200</v>
      </c>
      <c r="H15" s="218">
        <f>H7</f>
        <v>2318162.5</v>
      </c>
      <c r="I15" s="94">
        <f>I7</f>
        <v>0</v>
      </c>
    </row>
    <row r="16" spans="1:14" ht="15" thickBot="1" x14ac:dyDescent="0.25">
      <c r="A16" s="98"/>
      <c r="B16" s="99"/>
      <c r="C16" s="99"/>
      <c r="D16" s="99"/>
      <c r="E16" s="99"/>
      <c r="F16" s="100" t="s">
        <v>32</v>
      </c>
      <c r="G16" s="101">
        <f>G12</f>
        <v>2318200</v>
      </c>
      <c r="H16" s="219">
        <f>H12</f>
        <v>2318162.5</v>
      </c>
      <c r="I16" s="140">
        <f>I12</f>
        <v>0</v>
      </c>
    </row>
  </sheetData>
  <mergeCells count="1">
    <mergeCell ref="A3:G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Rozp. opatření 2023 únor</vt:lpstr>
      <vt:lpstr>Rozp opatř 2023 únor Příloha 1</vt:lpstr>
      <vt:lpstr>Rozp opatř 2023 únor Příloha 2</vt:lpstr>
      <vt:lpstr>'Rozp. opatření 2023 únor'!Názvy_tisku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2023-03-30T17:32:21Z</cp:lastPrinted>
  <dcterms:created xsi:type="dcterms:W3CDTF">2017-02-15T15:16:15Z</dcterms:created>
  <dcterms:modified xsi:type="dcterms:W3CDTF">2023-03-30T17:59:18Z</dcterms:modified>
</cp:coreProperties>
</file>