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pl\Users\voriskova\Dokumenty\JVO\WEB\2017\"/>
    </mc:Choice>
  </mc:AlternateContent>
  <bookViews>
    <workbookView xWindow="0" yWindow="0" windowWidth="19560" windowHeight="8610"/>
  </bookViews>
  <sheets>
    <sheet name="Výhled MČ 2018-22" sheetId="14" r:id="rId1"/>
  </sheets>
  <calcPr calcId="152511"/>
</workbook>
</file>

<file path=xl/calcChain.xml><?xml version="1.0" encoding="utf-8"?>
<calcChain xmlns="http://schemas.openxmlformats.org/spreadsheetml/2006/main">
  <c r="I15" i="14" l="1"/>
  <c r="I17" i="14"/>
  <c r="J12" i="14"/>
  <c r="K12" i="14"/>
  <c r="L12" i="14"/>
  <c r="J11" i="14"/>
  <c r="K11" i="14"/>
  <c r="L11" i="14"/>
  <c r="J10" i="14"/>
  <c r="K10" i="14"/>
  <c r="L10" i="14"/>
  <c r="I12" i="14"/>
  <c r="I11" i="14"/>
  <c r="I10" i="14"/>
  <c r="H12" i="14"/>
  <c r="H11" i="14"/>
  <c r="H10" i="14"/>
  <c r="J5" i="14"/>
  <c r="K5" i="14"/>
  <c r="I5" i="14"/>
  <c r="H5" i="14"/>
  <c r="E17" i="14"/>
  <c r="E8" i="14"/>
  <c r="E13" i="14"/>
  <c r="E19" i="14"/>
  <c r="D17" i="14"/>
  <c r="D8" i="14"/>
  <c r="D13" i="14"/>
  <c r="D19" i="14"/>
  <c r="H17" i="14"/>
  <c r="G17" i="14"/>
  <c r="F17" i="14"/>
  <c r="C17" i="14"/>
  <c r="B17" i="14"/>
  <c r="I8" i="14"/>
  <c r="I13" i="14"/>
  <c r="H8" i="14"/>
  <c r="H13" i="14"/>
  <c r="G8" i="14"/>
  <c r="G13" i="14"/>
  <c r="F8" i="14"/>
  <c r="F13" i="14"/>
  <c r="C8" i="14"/>
  <c r="C13" i="14"/>
  <c r="C19" i="14"/>
  <c r="B8" i="14"/>
  <c r="B13" i="14"/>
  <c r="B19" i="14"/>
  <c r="J15" i="14"/>
  <c r="K15" i="14"/>
  <c r="L15" i="14"/>
  <c r="L17" i="14"/>
  <c r="K17" i="14"/>
  <c r="I19" i="14"/>
  <c r="H19" i="14"/>
  <c r="L5" i="14"/>
  <c r="L8" i="14"/>
  <c r="L13" i="14"/>
  <c r="L19" i="14"/>
  <c r="K8" i="14"/>
  <c r="K13" i="14"/>
  <c r="J8" i="14"/>
  <c r="J13" i="14"/>
  <c r="G19" i="14"/>
  <c r="F19" i="14"/>
  <c r="K19" i="14"/>
  <c r="J17" i="14"/>
  <c r="J19" i="14"/>
</calcChain>
</file>

<file path=xl/sharedStrings.xml><?xml version="1.0" encoding="utf-8"?>
<sst xmlns="http://schemas.openxmlformats.org/spreadsheetml/2006/main" count="38" uniqueCount="38">
  <si>
    <t>Název položky</t>
  </si>
  <si>
    <t>Kapitálové výdaje - třída 6</t>
  </si>
  <si>
    <t xml:space="preserve">Vlastní příjmy  </t>
  </si>
  <si>
    <t xml:space="preserve">Příjmy celkem </t>
  </si>
  <si>
    <t xml:space="preserve">Výdaje celkem </t>
  </si>
  <si>
    <t>Výsledek hospodaření ( - schodek, + přebytek)</t>
  </si>
  <si>
    <t>Daňové příjmy - třída 1</t>
  </si>
  <si>
    <t>Nedaňové příjmy - třída 2</t>
  </si>
  <si>
    <t>Kapitálové příjmy  - třída 3</t>
  </si>
  <si>
    <t xml:space="preserve">Provozní výdaje (po konsolidaci) - třída 5 </t>
  </si>
  <si>
    <t>RV 2017</t>
  </si>
  <si>
    <t>RV 2018</t>
  </si>
  <si>
    <t>Přijaté  transfery (po konsolidaci) -třída 4</t>
  </si>
  <si>
    <t>RV 2019</t>
  </si>
  <si>
    <t>Skut. 2012/*</t>
  </si>
  <si>
    <t>Tvorba rezervy na dluhovou službu /**</t>
  </si>
  <si>
    <t>Skut. 2013/*</t>
  </si>
  <si>
    <t>RV 2020</t>
  </si>
  <si>
    <t>Úhrada dlouhodobých fin. závazků - pol. 5347</t>
  </si>
  <si>
    <t>Úhrada dlouhodobých fin. závazků - pol. 8xxx</t>
  </si>
  <si>
    <t>Skut. 2014/*</t>
  </si>
  <si>
    <t>RV 2021</t>
  </si>
  <si>
    <t>/*údaje ze sestavy bilance k 31.12. daného roku /sloupec skutečnost/</t>
  </si>
  <si>
    <t>/** vyplní  pouze ty MČ, které si tvoří rezervy na splácení  dlouhodobých úvěrů a půjček</t>
  </si>
  <si>
    <t>v  tis. Kč</t>
  </si>
  <si>
    <t xml:space="preserve">z toho ve SR : FVz z rozpočtu vlastního HMP </t>
  </si>
  <si>
    <t xml:space="preserve">                         příspěvek na výkon státní správy </t>
  </si>
  <si>
    <t>Skut. 2015/*</t>
  </si>
  <si>
    <t>RV 2022</t>
  </si>
  <si>
    <t>Rozpočtový výhled MČ Praha - Kunratice do r.2022</t>
  </si>
  <si>
    <t>Oček. skut. **10/2016</t>
  </si>
  <si>
    <t>** údaje podle sestavy bilance k 31.10.2016 skutečnost</t>
  </si>
  <si>
    <t>Kontaktní osoba:</t>
  </si>
  <si>
    <t>tel:</t>
  </si>
  <si>
    <t>e-mail</t>
  </si>
  <si>
    <t>Rozpočtový výhled MČ Praha - KUNRATICE  byl schválen usnesením ZMČ č. 16.14   ze dne  7.12.2016</t>
  </si>
  <si>
    <t>Ing. Blanka Vomáčková</t>
  </si>
  <si>
    <t>vomackova@praha-kunratice.cz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</si>
</sst>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u/>
      <sz val="10"/>
      <color theme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2" fillId="0" borderId="0"/>
  </cellStyleXfs>
  <cellXfs count="100">
    <xf numFmtId="0" fontId="0" fillId="0" borderId="0" xfId="0"/>
    <xf numFmtId="3" fontId="0" fillId="0" borderId="1" xfId="0" applyNumberFormat="1" applyFill="1" applyBorder="1"/>
    <xf numFmtId="3" fontId="1" fillId="0" borderId="0" xfId="0" applyNumberFormat="1" applyFont="1" applyFill="1" applyBorder="1"/>
    <xf numFmtId="0" fontId="1" fillId="0" borderId="2" xfId="0" applyFont="1" applyBorder="1" applyAlignment="1">
      <alignment horizontal="center"/>
    </xf>
    <xf numFmtId="3" fontId="0" fillId="0" borderId="3" xfId="0" applyNumberFormat="1" applyFill="1" applyBorder="1"/>
    <xf numFmtId="3" fontId="1" fillId="0" borderId="4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0" fillId="0" borderId="8" xfId="0" applyNumberFormat="1" applyFill="1" applyBorder="1"/>
    <xf numFmtId="0" fontId="1" fillId="0" borderId="0" xfId="0" applyFont="1" applyBorder="1" applyAlignment="1">
      <alignment horizontal="center"/>
    </xf>
    <xf numFmtId="3" fontId="0" fillId="0" borderId="9" xfId="0" applyNumberFormat="1" applyFill="1" applyBorder="1"/>
    <xf numFmtId="3" fontId="1" fillId="0" borderId="7" xfId="0" applyNumberFormat="1" applyFont="1" applyBorder="1"/>
    <xf numFmtId="3" fontId="1" fillId="0" borderId="5" xfId="0" applyNumberFormat="1" applyFont="1" applyBorder="1"/>
    <xf numFmtId="3" fontId="1" fillId="0" borderId="0" xfId="0" applyNumberFormat="1" applyFont="1" applyBorder="1"/>
    <xf numFmtId="3" fontId="1" fillId="0" borderId="6" xfId="0" applyNumberFormat="1" applyFont="1" applyFill="1" applyBorder="1"/>
    <xf numFmtId="3" fontId="2" fillId="0" borderId="1" xfId="0" applyNumberFormat="1" applyFont="1" applyBorder="1"/>
    <xf numFmtId="0" fontId="4" fillId="0" borderId="10" xfId="0" applyFont="1" applyBorder="1"/>
    <xf numFmtId="0" fontId="1" fillId="0" borderId="11" xfId="0" applyFont="1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1" fillId="0" borderId="12" xfId="0" applyFont="1" applyBorder="1" applyAlignment="1">
      <alignment horizontal="center"/>
    </xf>
    <xf numFmtId="3" fontId="0" fillId="0" borderId="13" xfId="0" applyNumberFormat="1" applyFill="1" applyBorder="1"/>
    <xf numFmtId="3" fontId="1" fillId="0" borderId="12" xfId="0" applyNumberFormat="1" applyFont="1" applyBorder="1"/>
    <xf numFmtId="3" fontId="2" fillId="0" borderId="14" xfId="0" applyNumberFormat="1" applyFont="1" applyBorder="1"/>
    <xf numFmtId="0" fontId="0" fillId="0" borderId="15" xfId="0" applyBorder="1"/>
    <xf numFmtId="0" fontId="4" fillId="0" borderId="0" xfId="0" applyFont="1"/>
    <xf numFmtId="0" fontId="3" fillId="0" borderId="16" xfId="0" applyFont="1" applyBorder="1"/>
    <xf numFmtId="0" fontId="3" fillId="0" borderId="17" xfId="0" applyFont="1" applyBorder="1"/>
    <xf numFmtId="0" fontId="4" fillId="0" borderId="18" xfId="0" applyFont="1" applyBorder="1"/>
    <xf numFmtId="0" fontId="3" fillId="0" borderId="19" xfId="0" applyFont="1" applyBorder="1"/>
    <xf numFmtId="3" fontId="2" fillId="0" borderId="20" xfId="0" applyNumberFormat="1" applyFont="1" applyBorder="1"/>
    <xf numFmtId="0" fontId="1" fillId="0" borderId="6" xfId="0" applyFont="1" applyBorder="1" applyAlignment="1">
      <alignment horizontal="center" wrapText="1"/>
    </xf>
    <xf numFmtId="3" fontId="2" fillId="0" borderId="21" xfId="0" applyNumberFormat="1" applyFont="1" applyBorder="1"/>
    <xf numFmtId="0" fontId="0" fillId="0" borderId="2" xfId="0" applyBorder="1"/>
    <xf numFmtId="0" fontId="1" fillId="0" borderId="22" xfId="0" applyFont="1" applyBorder="1" applyAlignment="1">
      <alignment horizontal="center"/>
    </xf>
    <xf numFmtId="3" fontId="0" fillId="0" borderId="14" xfId="0" applyNumberFormat="1" applyFill="1" applyBorder="1"/>
    <xf numFmtId="3" fontId="0" fillId="0" borderId="21" xfId="0" applyNumberFormat="1" applyFill="1" applyBorder="1"/>
    <xf numFmtId="0" fontId="4" fillId="0" borderId="16" xfId="0" applyFont="1" applyBorder="1"/>
    <xf numFmtId="3" fontId="1" fillId="0" borderId="23" xfId="0" applyNumberFormat="1" applyFont="1" applyBorder="1"/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3" fontId="2" fillId="2" borderId="8" xfId="0" applyNumberFormat="1" applyFont="1" applyFill="1" applyBorder="1"/>
    <xf numFmtId="3" fontId="1" fillId="2" borderId="4" xfId="0" applyNumberFormat="1" applyFont="1" applyFill="1" applyBorder="1"/>
    <xf numFmtId="3" fontId="1" fillId="2" borderId="7" xfId="0" applyNumberFormat="1" applyFont="1" applyFill="1" applyBorder="1"/>
    <xf numFmtId="3" fontId="2" fillId="2" borderId="1" xfId="0" applyNumberFormat="1" applyFont="1" applyFill="1" applyBorder="1"/>
    <xf numFmtId="3" fontId="1" fillId="2" borderId="6" xfId="0" applyNumberFormat="1" applyFont="1" applyFill="1" applyBorder="1"/>
    <xf numFmtId="3" fontId="2" fillId="2" borderId="7" xfId="0" applyNumberFormat="1" applyFont="1" applyFill="1" applyBorder="1"/>
    <xf numFmtId="0" fontId="2" fillId="2" borderId="6" xfId="0" applyFont="1" applyFill="1" applyBorder="1"/>
    <xf numFmtId="0" fontId="0" fillId="0" borderId="0" xfId="0" applyBorder="1"/>
    <xf numFmtId="0" fontId="5" fillId="0" borderId="10" xfId="0" applyFont="1" applyBorder="1"/>
    <xf numFmtId="3" fontId="6" fillId="2" borderId="1" xfId="0" applyNumberFormat="1" applyFont="1" applyFill="1" applyBorder="1"/>
    <xf numFmtId="3" fontId="6" fillId="0" borderId="1" xfId="0" applyNumberFormat="1" applyFont="1" applyFill="1" applyBorder="1"/>
    <xf numFmtId="3" fontId="6" fillId="0" borderId="14" xfId="0" applyNumberFormat="1" applyFont="1" applyFill="1" applyBorder="1"/>
    <xf numFmtId="3" fontId="6" fillId="0" borderId="20" xfId="0" applyNumberFormat="1" applyFont="1" applyFill="1" applyBorder="1"/>
    <xf numFmtId="3" fontId="6" fillId="0" borderId="21" xfId="0" applyNumberFormat="1" applyFont="1" applyFill="1" applyBorder="1"/>
    <xf numFmtId="3" fontId="1" fillId="0" borderId="24" xfId="0" applyNumberFormat="1" applyFont="1" applyFill="1" applyBorder="1"/>
    <xf numFmtId="0" fontId="7" fillId="0" borderId="0" xfId="0" applyFont="1" applyAlignment="1">
      <alignment horizontal="left"/>
    </xf>
    <xf numFmtId="0" fontId="8" fillId="0" borderId="0" xfId="0" applyFont="1"/>
    <xf numFmtId="0" fontId="5" fillId="0" borderId="18" xfId="0" applyFont="1" applyBorder="1"/>
    <xf numFmtId="3" fontId="1" fillId="0" borderId="1" xfId="0" applyNumberFormat="1" applyFont="1" applyBorder="1"/>
    <xf numFmtId="3" fontId="1" fillId="2" borderId="1" xfId="0" applyNumberFormat="1" applyFont="1" applyFill="1" applyBorder="1"/>
    <xf numFmtId="0" fontId="3" fillId="0" borderId="10" xfId="0" applyFont="1" applyBorder="1"/>
    <xf numFmtId="0" fontId="5" fillId="0" borderId="17" xfId="0" applyFont="1" applyBorder="1"/>
    <xf numFmtId="3" fontId="0" fillId="0" borderId="5" xfId="0" applyNumberFormat="1" applyFill="1" applyBorder="1"/>
    <xf numFmtId="3" fontId="0" fillId="0" borderId="7" xfId="0" applyNumberFormat="1" applyFill="1" applyBorder="1"/>
    <xf numFmtId="3" fontId="0" fillId="0" borderId="12" xfId="0" applyNumberFormat="1" applyFill="1" applyBorder="1"/>
    <xf numFmtId="3" fontId="0" fillId="0" borderId="0" xfId="0" applyNumberFormat="1" applyFill="1" applyBorder="1"/>
    <xf numFmtId="3" fontId="1" fillId="0" borderId="7" xfId="0" applyNumberFormat="1" applyFont="1" applyFill="1" applyBorder="1"/>
    <xf numFmtId="3" fontId="1" fillId="0" borderId="12" xfId="0" applyNumberFormat="1" applyFont="1" applyFill="1" applyBorder="1"/>
    <xf numFmtId="3" fontId="1" fillId="0" borderId="5" xfId="0" applyNumberFormat="1" applyFont="1" applyFill="1" applyBorder="1"/>
    <xf numFmtId="3" fontId="1" fillId="0" borderId="14" xfId="0" applyNumberFormat="1" applyFont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0" fontId="5" fillId="0" borderId="19" xfId="0" applyFont="1" applyBorder="1" applyAlignment="1">
      <alignment wrapText="1"/>
    </xf>
    <xf numFmtId="3" fontId="2" fillId="0" borderId="25" xfId="0" applyNumberFormat="1" applyFont="1" applyBorder="1"/>
    <xf numFmtId="3" fontId="2" fillId="2" borderId="25" xfId="0" applyNumberFormat="1" applyFont="1" applyFill="1" applyBorder="1"/>
    <xf numFmtId="3" fontId="2" fillId="0" borderId="26" xfId="0" applyNumberFormat="1" applyFont="1" applyBorder="1"/>
    <xf numFmtId="3" fontId="2" fillId="0" borderId="27" xfId="0" applyNumberFormat="1" applyFont="1" applyBorder="1"/>
    <xf numFmtId="3" fontId="2" fillId="0" borderId="28" xfId="0" applyNumberFormat="1" applyFont="1" applyBorder="1"/>
    <xf numFmtId="3" fontId="0" fillId="0" borderId="29" xfId="0" applyNumberFormat="1" applyFill="1" applyBorder="1"/>
    <xf numFmtId="3" fontId="0" fillId="0" borderId="30" xfId="0" applyNumberFormat="1" applyFill="1" applyBorder="1"/>
    <xf numFmtId="3" fontId="1" fillId="0" borderId="31" xfId="0" applyNumberFormat="1" applyFont="1" applyBorder="1"/>
    <xf numFmtId="3" fontId="0" fillId="0" borderId="31" xfId="0" applyNumberFormat="1" applyFill="1" applyBorder="1"/>
    <xf numFmtId="3" fontId="1" fillId="0" borderId="30" xfId="0" applyNumberFormat="1" applyFont="1" applyBorder="1"/>
    <xf numFmtId="3" fontId="6" fillId="0" borderId="30" xfId="0" applyNumberFormat="1" applyFont="1" applyFill="1" applyBorder="1"/>
    <xf numFmtId="3" fontId="0" fillId="0" borderId="0" xfId="0" applyNumberFormat="1"/>
    <xf numFmtId="0" fontId="1" fillId="0" borderId="32" xfId="0" applyFont="1" applyBorder="1" applyAlignment="1">
      <alignment horizontal="center"/>
    </xf>
    <xf numFmtId="3" fontId="1" fillId="0" borderId="31" xfId="0" applyNumberFormat="1" applyFont="1" applyFill="1" applyBorder="1"/>
    <xf numFmtId="3" fontId="2" fillId="0" borderId="30" xfId="0" applyNumberFormat="1" applyFont="1" applyBorder="1"/>
    <xf numFmtId="3" fontId="2" fillId="0" borderId="33" xfId="0" applyNumberFormat="1" applyFont="1" applyBorder="1"/>
    <xf numFmtId="0" fontId="0" fillId="0" borderId="24" xfId="0" applyBorder="1"/>
    <xf numFmtId="0" fontId="10" fillId="0" borderId="0" xfId="0" applyFont="1"/>
    <xf numFmtId="0" fontId="0" fillId="0" borderId="1" xfId="0" applyBorder="1"/>
    <xf numFmtId="0" fontId="0" fillId="0" borderId="34" xfId="0" applyBorder="1"/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4" xfId="0" applyBorder="1" applyAlignment="1">
      <alignment horizontal="left"/>
    </xf>
    <xf numFmtId="3" fontId="0" fillId="0" borderId="21" xfId="0" applyNumberFormat="1" applyBorder="1" applyAlignment="1">
      <alignment horizontal="left"/>
    </xf>
    <xf numFmtId="0" fontId="11" fillId="0" borderId="21" xfId="1" applyBorder="1" applyAlignment="1">
      <alignment horizontal="left"/>
    </xf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omackova@praha-kunrat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tabSelected="1" topLeftCell="A7" workbookViewId="0"/>
  </sheetViews>
  <sheetFormatPr defaultRowHeight="12.75" x14ac:dyDescent="0.2"/>
  <cols>
    <col min="1" max="1" width="37.85546875" style="26" customWidth="1"/>
    <col min="2" max="2" width="12" customWidth="1"/>
    <col min="3" max="5" width="12.85546875" customWidth="1"/>
    <col min="6" max="8" width="10.7109375" customWidth="1"/>
    <col min="9" max="9" width="10.85546875" customWidth="1"/>
    <col min="10" max="10" width="10.7109375" customWidth="1"/>
    <col min="11" max="11" width="10" customWidth="1"/>
    <col min="12" max="12" width="11.28515625" customWidth="1"/>
  </cols>
  <sheetData>
    <row r="2" spans="1:13" ht="16.5" thickBot="1" x14ac:dyDescent="0.3">
      <c r="A2" s="57" t="s">
        <v>29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 t="s">
        <v>24</v>
      </c>
    </row>
    <row r="3" spans="1:13" ht="39" thickBot="1" x14ac:dyDescent="0.25">
      <c r="A3" s="27" t="s">
        <v>0</v>
      </c>
      <c r="B3" s="40" t="s">
        <v>14</v>
      </c>
      <c r="C3" s="40" t="s">
        <v>16</v>
      </c>
      <c r="D3" s="40" t="s">
        <v>20</v>
      </c>
      <c r="E3" s="40" t="s">
        <v>27</v>
      </c>
      <c r="F3" s="32" t="s">
        <v>30</v>
      </c>
      <c r="G3" s="18" t="s">
        <v>10</v>
      </c>
      <c r="H3" s="3" t="s">
        <v>11</v>
      </c>
      <c r="I3" s="7" t="s">
        <v>13</v>
      </c>
      <c r="J3" s="7" t="s">
        <v>17</v>
      </c>
      <c r="K3" s="35" t="s">
        <v>21</v>
      </c>
      <c r="L3" s="35" t="s">
        <v>28</v>
      </c>
    </row>
    <row r="4" spans="1:13" x14ac:dyDescent="0.2">
      <c r="A4" s="28"/>
      <c r="B4" s="41"/>
      <c r="C4" s="41"/>
      <c r="D4" s="41"/>
      <c r="E4" s="41"/>
      <c r="F4" s="8"/>
      <c r="G4" s="21"/>
      <c r="H4" s="10"/>
      <c r="I4" s="6"/>
      <c r="J4" s="8"/>
      <c r="K4" s="8"/>
      <c r="L4" s="87"/>
    </row>
    <row r="5" spans="1:13" x14ac:dyDescent="0.2">
      <c r="A5" s="17" t="s">
        <v>6</v>
      </c>
      <c r="B5" s="42">
        <v>12057</v>
      </c>
      <c r="C5" s="42">
        <v>9798</v>
      </c>
      <c r="D5" s="42">
        <v>8906</v>
      </c>
      <c r="E5" s="42">
        <v>9230</v>
      </c>
      <c r="F5" s="9">
        <v>7771</v>
      </c>
      <c r="G5" s="9">
        <v>8700</v>
      </c>
      <c r="H5" s="4">
        <f>G5*1.0075</f>
        <v>8765.25</v>
      </c>
      <c r="I5" s="4">
        <f>H5*1.0075</f>
        <v>8830.989375000001</v>
      </c>
      <c r="J5" s="4">
        <f>I5*1.0075</f>
        <v>8897.2217953125019</v>
      </c>
      <c r="K5" s="4">
        <f>J5*1.0075</f>
        <v>8963.9509587773464</v>
      </c>
      <c r="L5" s="80">
        <f>K5*1.0075</f>
        <v>9031.1805909681771</v>
      </c>
    </row>
    <row r="6" spans="1:13" x14ac:dyDescent="0.2">
      <c r="A6" s="17" t="s">
        <v>7</v>
      </c>
      <c r="B6" s="42">
        <v>371</v>
      </c>
      <c r="C6" s="42">
        <v>619</v>
      </c>
      <c r="D6" s="42">
        <v>273</v>
      </c>
      <c r="E6" s="42">
        <v>2694</v>
      </c>
      <c r="F6" s="9">
        <v>278</v>
      </c>
      <c r="G6" s="9">
        <v>201</v>
      </c>
      <c r="H6" s="9">
        <v>210</v>
      </c>
      <c r="I6" s="4">
        <v>215</v>
      </c>
      <c r="J6" s="9">
        <v>220</v>
      </c>
      <c r="K6" s="9">
        <v>225</v>
      </c>
      <c r="L6" s="80">
        <v>230</v>
      </c>
    </row>
    <row r="7" spans="1:13" x14ac:dyDescent="0.2">
      <c r="A7" s="29" t="s">
        <v>8</v>
      </c>
      <c r="B7" s="42">
        <v>40</v>
      </c>
      <c r="C7" s="42"/>
      <c r="D7" s="42">
        <v>180</v>
      </c>
      <c r="E7" s="42"/>
      <c r="F7" s="9">
        <v>0</v>
      </c>
      <c r="G7" s="9">
        <v>0</v>
      </c>
      <c r="H7" s="9">
        <v>0</v>
      </c>
      <c r="I7" s="4">
        <v>0</v>
      </c>
      <c r="J7" s="9">
        <v>0</v>
      </c>
      <c r="K7" s="9">
        <v>0</v>
      </c>
      <c r="L7" s="80">
        <v>0</v>
      </c>
    </row>
    <row r="8" spans="1:13" ht="13.5" thickBot="1" x14ac:dyDescent="0.25">
      <c r="A8" s="30" t="s">
        <v>2</v>
      </c>
      <c r="B8" s="43">
        <f t="shared" ref="B8:L8" si="0">SUM(B5:B7)</f>
        <v>12468</v>
      </c>
      <c r="C8" s="43">
        <f t="shared" si="0"/>
        <v>10417</v>
      </c>
      <c r="D8" s="43">
        <f t="shared" si="0"/>
        <v>9359</v>
      </c>
      <c r="E8" s="43">
        <f t="shared" si="0"/>
        <v>11924</v>
      </c>
      <c r="F8" s="5">
        <f t="shared" si="0"/>
        <v>8049</v>
      </c>
      <c r="G8" s="5">
        <f t="shared" si="0"/>
        <v>8901</v>
      </c>
      <c r="H8" s="5">
        <f t="shared" si="0"/>
        <v>8975.25</v>
      </c>
      <c r="I8" s="5">
        <f t="shared" si="0"/>
        <v>9045.989375000001</v>
      </c>
      <c r="J8" s="5">
        <f t="shared" si="0"/>
        <v>9117.2217953125019</v>
      </c>
      <c r="K8" s="5">
        <f t="shared" si="0"/>
        <v>9188.9509587773464</v>
      </c>
      <c r="L8" s="39">
        <f t="shared" si="0"/>
        <v>9261.1805909681771</v>
      </c>
    </row>
    <row r="9" spans="1:13" x14ac:dyDescent="0.2">
      <c r="A9" s="28"/>
      <c r="B9" s="44"/>
      <c r="C9" s="44"/>
      <c r="D9" s="44"/>
      <c r="E9" s="44"/>
      <c r="F9" s="12"/>
      <c r="G9" s="23"/>
      <c r="H9" s="14"/>
      <c r="I9" s="13"/>
      <c r="J9" s="12"/>
      <c r="K9" s="12"/>
      <c r="L9" s="82"/>
    </row>
    <row r="10" spans="1:13" x14ac:dyDescent="0.2">
      <c r="A10" s="29" t="s">
        <v>12</v>
      </c>
      <c r="B10" s="42">
        <v>30160</v>
      </c>
      <c r="C10" s="42">
        <v>30572</v>
      </c>
      <c r="D10" s="42">
        <v>57985</v>
      </c>
      <c r="E10" s="42">
        <v>40900</v>
      </c>
      <c r="F10" s="9">
        <v>51869</v>
      </c>
      <c r="G10" s="22">
        <v>63948</v>
      </c>
      <c r="H10" s="11">
        <f>(34999+249)*1.05</f>
        <v>37010.400000000001</v>
      </c>
      <c r="I10" s="4">
        <f t="shared" ref="I10:L12" si="1">H10*1.04</f>
        <v>38490.816000000006</v>
      </c>
      <c r="J10" s="4">
        <f t="shared" si="1"/>
        <v>40030.44864000001</v>
      </c>
      <c r="K10" s="4">
        <f t="shared" si="1"/>
        <v>41631.666585600011</v>
      </c>
      <c r="L10" s="80">
        <f t="shared" si="1"/>
        <v>43296.933249024012</v>
      </c>
    </row>
    <row r="11" spans="1:13" x14ac:dyDescent="0.2">
      <c r="A11" s="59" t="s">
        <v>25</v>
      </c>
      <c r="B11" s="42">
        <v>20844</v>
      </c>
      <c r="C11" s="42">
        <v>20066</v>
      </c>
      <c r="D11" s="42">
        <v>22077</v>
      </c>
      <c r="E11" s="42">
        <v>23029</v>
      </c>
      <c r="F11" s="9">
        <v>31084</v>
      </c>
      <c r="G11" s="22">
        <v>34999</v>
      </c>
      <c r="H11" s="22">
        <f>34999*1.05</f>
        <v>36748.950000000004</v>
      </c>
      <c r="I11" s="4">
        <f t="shared" si="1"/>
        <v>38218.908000000003</v>
      </c>
      <c r="J11" s="4">
        <f t="shared" si="1"/>
        <v>39747.664320000003</v>
      </c>
      <c r="K11" s="4">
        <f t="shared" si="1"/>
        <v>41337.570892800002</v>
      </c>
      <c r="L11" s="80">
        <f t="shared" si="1"/>
        <v>42991.073728512005</v>
      </c>
      <c r="M11" s="86"/>
    </row>
    <row r="12" spans="1:13" x14ac:dyDescent="0.2">
      <c r="A12" s="59" t="s">
        <v>26</v>
      </c>
      <c r="B12" s="42">
        <v>1176</v>
      </c>
      <c r="C12" s="42">
        <v>208</v>
      </c>
      <c r="D12" s="42">
        <v>218</v>
      </c>
      <c r="E12" s="42">
        <v>218</v>
      </c>
      <c r="F12" s="9">
        <v>231</v>
      </c>
      <c r="G12" s="22">
        <v>249</v>
      </c>
      <c r="H12" s="22">
        <f>249*1.05</f>
        <v>261.45</v>
      </c>
      <c r="I12" s="4">
        <f t="shared" si="1"/>
        <v>271.90800000000002</v>
      </c>
      <c r="J12" s="4">
        <f t="shared" si="1"/>
        <v>282.78432000000004</v>
      </c>
      <c r="K12" s="4">
        <f t="shared" si="1"/>
        <v>294.09569280000005</v>
      </c>
      <c r="L12" s="80">
        <f t="shared" si="1"/>
        <v>305.85952051200007</v>
      </c>
      <c r="M12" s="86"/>
    </row>
    <row r="13" spans="1:13" ht="13.5" thickBot="1" x14ac:dyDescent="0.25">
      <c r="A13" s="30" t="s">
        <v>3</v>
      </c>
      <c r="B13" s="43">
        <f t="shared" ref="B13:L13" si="2">B8+B10</f>
        <v>42628</v>
      </c>
      <c r="C13" s="43">
        <f t="shared" si="2"/>
        <v>40989</v>
      </c>
      <c r="D13" s="43">
        <f t="shared" si="2"/>
        <v>67344</v>
      </c>
      <c r="E13" s="43">
        <f t="shared" si="2"/>
        <v>52824</v>
      </c>
      <c r="F13" s="5">
        <f t="shared" si="2"/>
        <v>59918</v>
      </c>
      <c r="G13" s="5">
        <f t="shared" si="2"/>
        <v>72849</v>
      </c>
      <c r="H13" s="5">
        <f t="shared" si="2"/>
        <v>45985.65</v>
      </c>
      <c r="I13" s="5">
        <f t="shared" si="2"/>
        <v>47536.805375000011</v>
      </c>
      <c r="J13" s="5">
        <f t="shared" si="2"/>
        <v>49147.67043531251</v>
      </c>
      <c r="K13" s="5">
        <f t="shared" si="2"/>
        <v>50820.617544377354</v>
      </c>
      <c r="L13" s="39">
        <f t="shared" si="2"/>
        <v>52558.113839992191</v>
      </c>
    </row>
    <row r="14" spans="1:13" x14ac:dyDescent="0.2">
      <c r="A14" s="63"/>
      <c r="B14" s="47"/>
      <c r="C14" s="47"/>
      <c r="D14" s="47"/>
      <c r="E14" s="47"/>
      <c r="F14" s="65"/>
      <c r="G14" s="66"/>
      <c r="H14" s="67"/>
      <c r="I14" s="64"/>
      <c r="J14" s="65"/>
      <c r="K14" s="65"/>
      <c r="L14" s="83"/>
    </row>
    <row r="15" spans="1:13" x14ac:dyDescent="0.2">
      <c r="A15" s="17" t="s">
        <v>9</v>
      </c>
      <c r="B15" s="45">
        <v>27456</v>
      </c>
      <c r="C15" s="45">
        <v>36931</v>
      </c>
      <c r="D15" s="45">
        <v>30828</v>
      </c>
      <c r="E15" s="45">
        <v>31334</v>
      </c>
      <c r="F15" s="1">
        <v>23271</v>
      </c>
      <c r="G15" s="1">
        <v>32333</v>
      </c>
      <c r="H15" s="37">
        <v>31600</v>
      </c>
      <c r="I15" s="37">
        <f>H15*1.025</f>
        <v>32389.999999999996</v>
      </c>
      <c r="J15" s="37">
        <f>I15*1.025</f>
        <v>33199.749999999993</v>
      </c>
      <c r="K15" s="37">
        <f>J15*1.025</f>
        <v>34029.743749999987</v>
      </c>
      <c r="L15" s="37">
        <f>K15*1.025</f>
        <v>34880.487343749985</v>
      </c>
    </row>
    <row r="16" spans="1:13" x14ac:dyDescent="0.2">
      <c r="A16" s="17" t="s">
        <v>1</v>
      </c>
      <c r="B16" s="45">
        <v>3218</v>
      </c>
      <c r="C16" s="45">
        <v>2771</v>
      </c>
      <c r="D16" s="45">
        <v>27531</v>
      </c>
      <c r="E16" s="45">
        <v>31949</v>
      </c>
      <c r="F16" s="1">
        <v>6993</v>
      </c>
      <c r="G16" s="36">
        <v>66662</v>
      </c>
      <c r="H16" s="22">
        <v>6500</v>
      </c>
      <c r="I16" s="4">
        <v>6500</v>
      </c>
      <c r="J16" s="1">
        <v>6500</v>
      </c>
      <c r="K16" s="1">
        <v>6500</v>
      </c>
      <c r="L16" s="81">
        <v>6500</v>
      </c>
    </row>
    <row r="17" spans="1:14" ht="13.5" thickBot="1" x14ac:dyDescent="0.25">
      <c r="A17" s="30" t="s">
        <v>4</v>
      </c>
      <c r="B17" s="43">
        <f t="shared" ref="B17:L17" si="3">SUM(B15:B16)</f>
        <v>30674</v>
      </c>
      <c r="C17" s="43">
        <f t="shared" si="3"/>
        <v>39702</v>
      </c>
      <c r="D17" s="43">
        <f t="shared" si="3"/>
        <v>58359</v>
      </c>
      <c r="E17" s="43">
        <f t="shared" si="3"/>
        <v>63283</v>
      </c>
      <c r="F17" s="5">
        <f t="shared" si="3"/>
        <v>30264</v>
      </c>
      <c r="G17" s="5">
        <f t="shared" si="3"/>
        <v>98995</v>
      </c>
      <c r="H17" s="5">
        <f t="shared" si="3"/>
        <v>38100</v>
      </c>
      <c r="I17" s="5">
        <f t="shared" si="3"/>
        <v>38890</v>
      </c>
      <c r="J17" s="5">
        <f t="shared" si="3"/>
        <v>39699.749999999993</v>
      </c>
      <c r="K17" s="5">
        <f t="shared" si="3"/>
        <v>40529.743749999987</v>
      </c>
      <c r="L17" s="39">
        <f t="shared" si="3"/>
        <v>41380.487343749985</v>
      </c>
      <c r="N17" s="2"/>
    </row>
    <row r="18" spans="1:14" ht="13.5" thickBot="1" x14ac:dyDescent="0.25">
      <c r="A18" s="28"/>
      <c r="B18" s="44"/>
      <c r="C18" s="44"/>
      <c r="D18" s="44"/>
      <c r="E18" s="44"/>
      <c r="F18" s="12"/>
      <c r="G18" s="23"/>
      <c r="H18" s="14"/>
      <c r="I18" s="13"/>
      <c r="J18" s="12"/>
      <c r="K18" s="12"/>
      <c r="L18" s="82"/>
    </row>
    <row r="19" spans="1:14" ht="13.5" thickBot="1" x14ac:dyDescent="0.25">
      <c r="A19" s="27" t="s">
        <v>5</v>
      </c>
      <c r="B19" s="46">
        <f t="shared" ref="B19:L19" si="4">B13-B17</f>
        <v>11954</v>
      </c>
      <c r="C19" s="46">
        <f t="shared" si="4"/>
        <v>1287</v>
      </c>
      <c r="D19" s="46">
        <f t="shared" si="4"/>
        <v>8985</v>
      </c>
      <c r="E19" s="46">
        <f t="shared" si="4"/>
        <v>-10459</v>
      </c>
      <c r="F19" s="15">
        <f t="shared" si="4"/>
        <v>29654</v>
      </c>
      <c r="G19" s="15">
        <f t="shared" si="4"/>
        <v>-26146</v>
      </c>
      <c r="H19" s="15">
        <f t="shared" si="4"/>
        <v>7885.6500000000015</v>
      </c>
      <c r="I19" s="15">
        <f t="shared" si="4"/>
        <v>8646.8053750000108</v>
      </c>
      <c r="J19" s="15">
        <f t="shared" si="4"/>
        <v>9447.9204353125169</v>
      </c>
      <c r="K19" s="15">
        <f t="shared" si="4"/>
        <v>10290.873794377367</v>
      </c>
      <c r="L19" s="56">
        <f t="shared" si="4"/>
        <v>11177.626496242206</v>
      </c>
    </row>
    <row r="20" spans="1:14" x14ac:dyDescent="0.2">
      <c r="A20" s="28"/>
      <c r="B20" s="44"/>
      <c r="C20" s="44"/>
      <c r="D20" s="44"/>
      <c r="E20" s="44"/>
      <c r="F20" s="68"/>
      <c r="G20" s="69"/>
      <c r="H20" s="2"/>
      <c r="I20" s="70"/>
      <c r="J20" s="68"/>
      <c r="K20" s="68"/>
      <c r="L20" s="88"/>
    </row>
    <row r="21" spans="1:14" x14ac:dyDescent="0.2">
      <c r="A21" s="62"/>
      <c r="B21" s="61"/>
      <c r="C21" s="61"/>
      <c r="D21" s="61"/>
      <c r="E21" s="61"/>
      <c r="F21" s="60"/>
      <c r="G21" s="71"/>
      <c r="H21" s="72"/>
      <c r="I21" s="73"/>
      <c r="J21" s="60"/>
      <c r="K21" s="60"/>
      <c r="L21" s="84"/>
    </row>
    <row r="22" spans="1:14" x14ac:dyDescent="0.2">
      <c r="A22" s="50" t="s">
        <v>19</v>
      </c>
      <c r="B22" s="51">
        <v>0</v>
      </c>
      <c r="C22" s="51">
        <v>0</v>
      </c>
      <c r="D22" s="51">
        <v>0</v>
      </c>
      <c r="E22" s="51">
        <v>0</v>
      </c>
      <c r="F22" s="52">
        <v>0</v>
      </c>
      <c r="G22" s="53">
        <v>0</v>
      </c>
      <c r="H22" s="54">
        <v>0</v>
      </c>
      <c r="I22" s="55">
        <v>0</v>
      </c>
      <c r="J22" s="52">
        <v>0</v>
      </c>
      <c r="K22" s="52">
        <v>0</v>
      </c>
      <c r="L22" s="85">
        <v>0</v>
      </c>
    </row>
    <row r="23" spans="1:14" x14ac:dyDescent="0.2">
      <c r="A23" s="50" t="s">
        <v>18</v>
      </c>
      <c r="B23" s="45">
        <v>0</v>
      </c>
      <c r="C23" s="45">
        <v>0</v>
      </c>
      <c r="D23" s="45">
        <v>0</v>
      </c>
      <c r="E23" s="45">
        <v>0</v>
      </c>
      <c r="F23" s="16">
        <v>0</v>
      </c>
      <c r="G23" s="24">
        <v>0</v>
      </c>
      <c r="H23" s="31">
        <v>0</v>
      </c>
      <c r="I23" s="33">
        <v>0</v>
      </c>
      <c r="J23" s="16">
        <v>0</v>
      </c>
      <c r="K23" s="16">
        <v>0</v>
      </c>
      <c r="L23" s="89">
        <v>0</v>
      </c>
    </row>
    <row r="24" spans="1:14" ht="13.5" thickBot="1" x14ac:dyDescent="0.25">
      <c r="A24" s="74" t="s">
        <v>15</v>
      </c>
      <c r="B24" s="76">
        <v>0</v>
      </c>
      <c r="C24" s="76">
        <v>0</v>
      </c>
      <c r="D24" s="76">
        <v>0</v>
      </c>
      <c r="E24" s="76">
        <v>0</v>
      </c>
      <c r="F24" s="75">
        <v>0</v>
      </c>
      <c r="G24" s="77">
        <v>0</v>
      </c>
      <c r="H24" s="78">
        <v>0</v>
      </c>
      <c r="I24" s="79">
        <v>0</v>
      </c>
      <c r="J24" s="75">
        <v>0</v>
      </c>
      <c r="K24" s="75">
        <v>0</v>
      </c>
      <c r="L24" s="90">
        <v>0</v>
      </c>
    </row>
    <row r="25" spans="1:14" ht="13.5" thickBot="1" x14ac:dyDescent="0.25">
      <c r="A25" s="38"/>
      <c r="B25" s="48"/>
      <c r="C25" s="48"/>
      <c r="D25" s="48"/>
      <c r="E25" s="48"/>
      <c r="F25" s="19"/>
      <c r="G25" s="25"/>
      <c r="H25" s="20"/>
      <c r="I25" s="34"/>
      <c r="J25" s="19"/>
      <c r="K25" s="19"/>
      <c r="L25" s="91"/>
    </row>
    <row r="27" spans="1:14" x14ac:dyDescent="0.2">
      <c r="A27" s="26" t="s">
        <v>31</v>
      </c>
    </row>
    <row r="28" spans="1:14" x14ac:dyDescent="0.2">
      <c r="A28" s="49" t="s">
        <v>22</v>
      </c>
    </row>
    <row r="29" spans="1:14" x14ac:dyDescent="0.2">
      <c r="A29" s="49" t="s">
        <v>23</v>
      </c>
    </row>
    <row r="30" spans="1:14" x14ac:dyDescent="0.2">
      <c r="A30" s="49"/>
    </row>
    <row r="31" spans="1:14" x14ac:dyDescent="0.2">
      <c r="A31" s="92" t="s">
        <v>35</v>
      </c>
    </row>
    <row r="33" spans="1:4" x14ac:dyDescent="0.2">
      <c r="A33" s="93" t="s">
        <v>32</v>
      </c>
      <c r="B33" s="95" t="s">
        <v>36</v>
      </c>
      <c r="C33" s="96"/>
      <c r="D33" s="97"/>
    </row>
    <row r="34" spans="1:4" x14ac:dyDescent="0.2">
      <c r="A34" s="94" t="s">
        <v>33</v>
      </c>
      <c r="B34" s="98">
        <v>244102226</v>
      </c>
      <c r="C34" s="96"/>
      <c r="D34" s="97"/>
    </row>
    <row r="35" spans="1:4" x14ac:dyDescent="0.2">
      <c r="A35" s="94" t="s">
        <v>34</v>
      </c>
      <c r="B35" s="99" t="s">
        <v>37</v>
      </c>
      <c r="C35" s="96"/>
      <c r="D35" s="97"/>
    </row>
  </sheetData>
  <mergeCells count="3">
    <mergeCell ref="B33:D33"/>
    <mergeCell ref="B34:D34"/>
    <mergeCell ref="B35:D35"/>
  </mergeCells>
  <phoneticPr fontId="9" type="noConversion"/>
  <hyperlinks>
    <hyperlink ref="B35" r:id="rId1"/>
  </hyperlinks>
  <pageMargins left="0.70866141732283472" right="0.70866141732283472" top="0.39370078740157483" bottom="0.39370078740157483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 MČ 2018-22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MMB</dc:creator>
  <cp:lastModifiedBy>Voříšková Jitka</cp:lastModifiedBy>
  <cp:lastPrinted>2017-01-26T15:59:15Z</cp:lastPrinted>
  <dcterms:created xsi:type="dcterms:W3CDTF">2001-09-10T07:50:34Z</dcterms:created>
  <dcterms:modified xsi:type="dcterms:W3CDTF">2017-03-10T10:33:02Z</dcterms:modified>
</cp:coreProperties>
</file>